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60" activeTab="0"/>
  </bookViews>
  <sheets>
    <sheet name="ПФХД стр. 1_3" sheetId="1" r:id="rId1"/>
    <sheet name="ПФХД стр 4 5" sheetId="2" r:id="rId2"/>
    <sheet name="поступления" sheetId="3" r:id="rId3"/>
    <sheet name="стр.1_2" sheetId="4" r:id="rId4"/>
    <sheet name="стр.6_7" sheetId="5" r:id="rId5"/>
    <sheet name="стр.9_11" sheetId="6" r:id="rId6"/>
    <sheet name="стр.17_18" sheetId="7" r:id="rId7"/>
    <sheet name="стр.20" sheetId="8" r:id="rId8"/>
    <sheet name="стр.21_23" sheetId="9" r:id="rId9"/>
    <sheet name="стр.24" sheetId="10" r:id="rId10"/>
    <sheet name="стр.25" sheetId="11" r:id="rId11"/>
    <sheet name="стр.26" sheetId="12" r:id="rId12"/>
  </sheets>
  <definedNames>
    <definedName name="_xlnm.Print_Titles" localSheetId="3">'стр.1_2'!$8:$11</definedName>
    <definedName name="_xlnm.Print_Titles" localSheetId="6">'стр.17_18'!$5:$8</definedName>
    <definedName name="_xlnm.Print_Titles" localSheetId="7">'стр.20'!$4:$7</definedName>
    <definedName name="_xlnm.Print_Titles" localSheetId="4">'стр.6_7'!$3:$6</definedName>
    <definedName name="_xlnm.Print_Area" localSheetId="2">'поступления'!$A$1:$GE$317</definedName>
    <definedName name="_xlnm.Print_Area" localSheetId="1">'ПФХД стр 4 5'!$A$3:$DB$19</definedName>
    <definedName name="_xlnm.Print_Area" localSheetId="0">'ПФХД стр. 1_3'!$A$1:$O$98</definedName>
    <definedName name="_xlnm.Print_Area" localSheetId="3">'стр.1_2'!$A$1:$EC$19</definedName>
    <definedName name="_xlnm.Print_Area" localSheetId="6">'стр.17_18'!$A$1:$DT$18</definedName>
    <definedName name="_xlnm.Print_Area" localSheetId="7">'стр.20'!$A$1:$AR$15</definedName>
    <definedName name="_xlnm.Print_Area" localSheetId="8">'стр.21_23'!$A$1:$I$43</definedName>
    <definedName name="_xlnm.Print_Area" localSheetId="9">'стр.24'!$A$1:$J$28</definedName>
    <definedName name="_xlnm.Print_Area" localSheetId="10">'стр.25'!$A$1:$J$11</definedName>
    <definedName name="_xlnm.Print_Area" localSheetId="11">'стр.26'!$A$1:$K$14</definedName>
    <definedName name="_xlnm.Print_Area" localSheetId="4">'стр.6_7'!$A$1:$I$22</definedName>
    <definedName name="_xlnm.Print_Area" localSheetId="5">'стр.9_11'!$A$1:$DU$52</definedName>
  </definedNames>
  <calcPr fullCalcOnLoad="1"/>
</workbook>
</file>

<file path=xl/sharedStrings.xml><?xml version="1.0" encoding="utf-8"?>
<sst xmlns="http://schemas.openxmlformats.org/spreadsheetml/2006/main" count="1598" uniqueCount="535">
  <si>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</si>
  <si>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</si>
  <si>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</si>
  <si>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</si>
  <si>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</si>
  <si>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</si>
  <si>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</si>
  <si>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</si>
  <si>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</si>
  <si>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</si>
  <si>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</si>
  <si>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</si>
  <si>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</si>
  <si>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</si>
  <si>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</si>
  <si>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</si>
  <si>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</si>
  <si>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</si>
  <si>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</si>
  <si>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</si>
  <si>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</si>
  <si>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</si>
  <si>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</si>
  <si>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</si>
  <si>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</si>
  <si>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</si>
  <si>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</si>
  <si>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</si>
  <si>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</si>
  <si>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</si>
  <si>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</si>
  <si>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</si>
  <si>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</si>
  <si>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</si>
  <si>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</si>
  <si>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</si>
  <si>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</si>
  <si>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</si>
  <si>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</si>
  <si>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</si>
  <si>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</si>
  <si>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</si>
  <si>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</si>
  <si>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</si>
  <si>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</si>
  <si>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</si>
  <si>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</si>
  <si>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</si>
  <si>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</si>
  <si>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</si>
  <si>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</si>
  <si>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</si>
  <si>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</si>
  <si>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</si>
  <si>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</si>
  <si>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</si>
  <si>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</si>
  <si>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</si>
  <si>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</si>
  <si>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</si>
  <si>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</si>
  <si>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</si>
  <si>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</si>
  <si>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</si>
  <si>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</si>
  <si>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</si>
  <si>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</si>
  <si>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</si>
  <si>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</si>
  <si>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</si>
  <si>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</si>
  <si>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</si>
  <si>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</si>
  <si>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</si>
  <si>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</si>
  <si>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</si>
  <si>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</si>
  <si>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</si>
  <si>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</si>
  <si>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</si>
  <si>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</si>
  <si>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</si>
  <si>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</si>
  <si>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</si>
  <si>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</si>
  <si>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</si>
  <si>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</si>
  <si>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</si>
  <si>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</si>
  <si>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</si>
  <si>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</si>
  <si>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</si>
  <si>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</si>
  <si>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</si>
  <si>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</si>
  <si>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</si>
  <si>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</si>
  <si>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</si>
  <si>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</si>
  <si>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</si>
  <si>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</si>
  <si>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</si>
  <si>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</si>
  <si>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</si>
  <si>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Утверждаю</t>
  </si>
  <si>
    <t>(наименование должности уполномоченного лица)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</si>
  <si>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</si>
  <si>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</si>
  <si>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</si>
  <si>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</si>
  <si>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</si>
  <si>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</si>
  <si>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</si>
  <si>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</si>
  <si>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</si>
  <si>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</si>
  <si>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</si>
  <si>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</si>
  <si>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</si>
  <si>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</si>
  <si>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</si>
  <si>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</si>
  <si>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</si>
  <si>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</si>
  <si>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субсидии</t>
  </si>
  <si>
    <t>Отраслевой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</si>
  <si>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</si>
  <si>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</si>
  <si>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</si>
  <si>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</si>
  <si>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</si>
  <si>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9</t>
  </si>
  <si>
    <t>10</t>
  </si>
  <si>
    <t>0001</t>
  </si>
  <si>
    <t>х</t>
  </si>
  <si>
    <t>0002</t>
  </si>
  <si>
    <t>Доходы, всего:</t>
  </si>
  <si>
    <t>1000</t>
  </si>
  <si>
    <t>1100</t>
  </si>
  <si>
    <t>120</t>
  </si>
  <si>
    <t>1110</t>
  </si>
  <si>
    <t>1200</t>
  </si>
  <si>
    <t>130</t>
  </si>
  <si>
    <t>1210</t>
  </si>
  <si>
    <t>1400</t>
  </si>
  <si>
    <t>150</t>
  </si>
  <si>
    <t>1410</t>
  </si>
  <si>
    <t>180</t>
  </si>
  <si>
    <t>1981</t>
  </si>
  <si>
    <t>510</t>
  </si>
  <si>
    <t>Расходы, всего</t>
  </si>
  <si>
    <t>2000</t>
  </si>
  <si>
    <t>2100</t>
  </si>
  <si>
    <t>2110</t>
  </si>
  <si>
    <t>111</t>
  </si>
  <si>
    <t>2140</t>
  </si>
  <si>
    <t>119</t>
  </si>
  <si>
    <t>2141</t>
  </si>
  <si>
    <t>131</t>
  </si>
  <si>
    <t>134</t>
  </si>
  <si>
    <t>2300</t>
  </si>
  <si>
    <t>850</t>
  </si>
  <si>
    <t>2310</t>
  </si>
  <si>
    <t>851</t>
  </si>
  <si>
    <t>2320</t>
  </si>
  <si>
    <t>852</t>
  </si>
  <si>
    <t>2330</t>
  </si>
  <si>
    <t>853</t>
  </si>
  <si>
    <t>2600</t>
  </si>
  <si>
    <t>2640</t>
  </si>
  <si>
    <t>244</t>
  </si>
  <si>
    <t>2660</t>
  </si>
  <si>
    <t>247</t>
  </si>
  <si>
    <t>3000</t>
  </si>
  <si>
    <t>100</t>
  </si>
  <si>
    <t>3010</t>
  </si>
  <si>
    <t>4000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</si>
  <si>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</si>
  <si>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</si>
  <si>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</si>
  <si>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</si>
  <si>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</si>
  <si>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</si>
  <si>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26400</t>
  </si>
  <si>
    <t>26410</t>
  </si>
  <si>
    <t>26411</t>
  </si>
  <si>
    <t>26420</t>
  </si>
  <si>
    <t>26421</t>
  </si>
  <si>
    <t>26450</t>
  </si>
  <si>
    <t>26451</t>
  </si>
  <si>
    <t>26451.1</t>
  </si>
  <si>
    <t>26500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</si>
  <si>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</si>
  <si>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</si>
  <si>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</si>
  <si>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</si>
  <si>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</si>
  <si>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</si>
  <si>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</si>
  <si>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</si>
  <si>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</si>
  <si>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</si>
  <si>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</si>
  <si>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</si>
  <si>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</si>
  <si>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</si>
  <si>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</si>
  <si>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</si>
  <si>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</si>
  <si>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</si>
  <si>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</si>
  <si>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</si>
  <si>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</si>
  <si>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</si>
  <si>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</si>
  <si>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</si>
  <si>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</si>
  <si>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</si>
  <si>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</si>
  <si>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</si>
  <si>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</si>
  <si>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</si>
  <si>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</si>
  <si>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</si>
  <si>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</si>
  <si>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</si>
  <si>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</si>
  <si>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</si>
  <si>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</si>
  <si>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</si>
  <si>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</si>
  <si>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</si>
  <si>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</si>
  <si>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</si>
  <si>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</si>
  <si>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</si>
  <si>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</si>
  <si>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</si>
  <si>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</si>
  <si>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</si>
  <si>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</si>
  <si>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</si>
  <si>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</si>
  <si>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</si>
  <si>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</si>
  <si>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</si>
  <si>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</si>
  <si>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</si>
  <si>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</si>
  <si>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</si>
  <si>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</si>
  <si>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</si>
  <si>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</si>
  <si>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</si>
  <si>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</si>
  <si>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</si>
  <si>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</si>
  <si>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</si>
  <si>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</si>
  <si>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</si>
  <si>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</si>
  <si>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</si>
  <si>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</si>
  <si>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</si>
  <si>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</si>
  <si>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</si>
  <si>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</si>
  <si>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</si>
  <si>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</si>
  <si>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</si>
  <si>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</si>
  <si>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</si>
  <si>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</si>
  <si>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</si>
  <si>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</si>
  <si>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</si>
  <si>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</si>
  <si>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</si>
  <si>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</si>
  <si>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</si>
  <si>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</si>
  <si>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</si>
  <si>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</si>
  <si>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</si>
  <si>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</si>
  <si>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</si>
  <si>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</si>
  <si>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</si>
  <si>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</si>
  <si>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</si>
  <si>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</si>
  <si>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</si>
  <si>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</si>
  <si>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</si>
  <si>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</si>
  <si>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</si>
  <si>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</si>
  <si>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</si>
  <si>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</si>
  <si>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</si>
  <si>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</si>
  <si>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</si>
  <si>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</si>
  <si>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</si>
  <si>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</si>
  <si>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</si>
  <si>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</si>
  <si>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</si>
  <si>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</si>
  <si>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</si>
  <si>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</si>
  <si>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</si>
  <si>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</si>
  <si>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</si>
  <si>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</si>
  <si>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</si>
  <si>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</si>
  <si>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</si>
  <si>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</si>
  <si>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</si>
  <si>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</si>
  <si>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</si>
  <si>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</si>
  <si>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</si>
  <si>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</si>
  <si>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>(наименование органа - учредителя (учреждения)</t>
  </si>
  <si>
    <t xml:space="preserve">      (подпись)</t>
  </si>
  <si>
    <t>41390166</t>
  </si>
  <si>
    <t>Комитет по образованию администрации МО "Всеволожский муниципальный район" Ленинградской области</t>
  </si>
  <si>
    <t>015</t>
  </si>
  <si>
    <t>41391219</t>
  </si>
  <si>
    <t>4703040438</t>
  </si>
  <si>
    <t>Муниципальное дошкольное образовательное учреждение " Детский сад комбинированного вида № 59 " д. Новое Девяткино</t>
  </si>
  <si>
    <t>470301001</t>
  </si>
  <si>
    <t>Код по бюджетной классификации Российской Федерации</t>
  </si>
  <si>
    <t>Аналитический код</t>
  </si>
  <si>
    <t>КВФО</t>
  </si>
  <si>
    <t>КОСГУ</t>
  </si>
  <si>
    <t>Аналитическая группа</t>
  </si>
  <si>
    <t>КФСР</t>
  </si>
  <si>
    <t>КЦСР</t>
  </si>
  <si>
    <t>на 2023 г</t>
  </si>
  <si>
    <t>на 2024 г</t>
  </si>
  <si>
    <t>на 2025 г</t>
  </si>
  <si>
    <t>Остаток средств на начало текущего финансового года</t>
  </si>
  <si>
    <t>Остаток средств на конец текущего финансового года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</si>
  <si>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</si>
  <si>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</si>
  <si>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</si>
  <si>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</si>
  <si>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</si>
  <si>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</si>
  <si>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</si>
  <si>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 xml:space="preserve">      Доходы от операционной аренды</t>
  </si>
  <si>
    <t>121</t>
  </si>
  <si>
    <t>01500000000002062</t>
  </si>
  <si>
    <t xml:space="preserve">   доходы от оказания услуг, работ, компенсации затрат учреждений, всего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</si>
  <si>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</si>
  <si>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</si>
  <si>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</si>
  <si>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</si>
  <si>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</si>
  <si>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</si>
  <si>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</si>
  <si>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   Доходы от оказания платных услуг (работ)</t>
  </si>
  <si>
    <t>01500000000002064</t>
  </si>
  <si>
    <t xml:space="preserve">      Доходы от компенсации затрат</t>
  </si>
  <si>
    <t>01500000000002063</t>
  </si>
  <si>
    <t xml:space="preserve">   безвозмездные денежные поступления, всего</t>
  </si>
  <si>
    <t xml:space="preserve">      целевые субсидии</t>
  </si>
  <si>
    <t>152</t>
  </si>
  <si>
    <t xml:space="preserve">         целевые субсидии</t>
  </si>
  <si>
    <t>015112262</t>
  </si>
  <si>
    <t>015112263</t>
  </si>
  <si>
    <t>Увеличение остатков денежных средств за счет возврата дебиторской задолженности прошлых лет</t>
  </si>
  <si>
    <t>015012420</t>
  </si>
  <si>
    <t>Прочие выплаты, всего</t>
  </si>
  <si>
    <t xml:space="preserve">   в том числе: на выплаты персоналу, всего</t>
  </si>
  <si>
    <t xml:space="preserve">      в том числе: оплата труда</t>
  </si>
  <si>
    <t xml:space="preserve">         Заработная плата</t>
  </si>
  <si>
    <t>211</t>
  </si>
  <si>
    <t>01500000004000211</t>
  </si>
  <si>
    <t>01500000005000211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</si>
  <si>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</si>
  <si>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</si>
  <si>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</si>
  <si>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</si>
  <si>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</si>
  <si>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         Начисления на выплаты по оплате труда</t>
  </si>
  <si>
    <t>213</t>
  </si>
  <si>
    <t>01500000004000213</t>
  </si>
  <si>
    <t>01500000005000213</t>
  </si>
  <si>
    <t xml:space="preserve">   уплату налогов, сборов и иных платежей, всего</t>
  </si>
  <si>
    <t xml:space="preserve">      из них: налог на имущество организаций и земельный налог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</si>
  <si>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</si>
  <si>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</si>
  <si>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</si>
  <si>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</si>
  <si>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</si>
  <si>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</si>
  <si>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01500000002062292</t>
  </si>
  <si>
    <t xml:space="preserve">      уплата штрафов (в том числе административных), пеней, иных платежей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</si>
  <si>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</si>
  <si>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</si>
  <si>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</si>
  <si>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</si>
  <si>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</si>
  <si>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 xml:space="preserve">      прочую закупку товаров, работ и услуг, всего</t>
  </si>
  <si>
    <t xml:space="preserve">         Прочие работы, услуги</t>
  </si>
  <si>
    <t>226</t>
  </si>
  <si>
    <t>01500000002064226</t>
  </si>
  <si>
    <t xml:space="preserve">         Увеличение стоимости основных средств</t>
  </si>
  <si>
    <t>310</t>
  </si>
  <si>
    <t>01500000002062310</t>
  </si>
  <si>
    <t>01500000002064310</t>
  </si>
  <si>
    <t xml:space="preserve">         Увеличение стоимости продуктов питания</t>
  </si>
  <si>
    <t>342</t>
  </si>
  <si>
    <t>01500000002063342</t>
  </si>
  <si>
    <t>01500000002064342</t>
  </si>
  <si>
    <t xml:space="preserve">         Увеличение стоимости мягкого инвентаря</t>
  </si>
  <si>
    <t>345</t>
  </si>
  <si>
    <t>01500000002064345</t>
  </si>
  <si>
    <t xml:space="preserve">         Увеличение стоимости прочих материальных запасов</t>
  </si>
  <si>
    <t>346</t>
  </si>
  <si>
    <t>01500000002062346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</si>
  <si>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</si>
  <si>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</si>
  <si>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</si>
  <si>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</si>
  <si>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</si>
  <si>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</si>
  <si>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</si>
  <si>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</si>
  <si>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</si>
  <si>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</si>
  <si>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</si>
  <si>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</si>
  <si>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</si>
  <si>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</si>
  <si>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</si>
  <si>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</si>
  <si>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</si>
  <si>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</si>
  <si>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</si>
  <si>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</si>
  <si>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01500000005000346</t>
  </si>
  <si>
    <t xml:space="preserve">      закупку энергетических ресурсов</t>
  </si>
  <si>
    <t>Выплаты, уменьшающие доход, всего</t>
  </si>
  <si>
    <t>налог на прибыль</t>
  </si>
  <si>
    <t>189</t>
  </si>
  <si>
    <t xml:space="preserve">       (расшифровка подписи)</t>
  </si>
  <si>
    <t>Код по бюджетной классификации</t>
  </si>
  <si>
    <t>Уникальный 
код</t>
  </si>
  <si>
    <t/>
  </si>
  <si>
    <t>1.1.1.1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</si>
  <si>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</si>
  <si>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 xml:space="preserve">   в том числе: в соответствии с Федеральным законом № 44-ФЗ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</si>
  <si>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</si>
  <si>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26421.1</t>
  </si>
  <si>
    <t xml:space="preserve">  за счет прочих источников финансового обеспечения</t>
  </si>
  <si>
    <t xml:space="preserve"> в том числе по году начала закупки:</t>
  </si>
  <si>
    <t>Заведующий</t>
  </si>
  <si>
    <t>О.А.Кузенкова</t>
  </si>
  <si>
    <t>Главный бухгалтер</t>
  </si>
  <si>
    <t>Александрова Е.Ю.</t>
  </si>
  <si>
    <t>8 (81370)43-218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</si>
  <si>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</si>
  <si>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М. А. Фролова</t>
  </si>
  <si>
    <t>Выплаты на закупку товаров, работ, услуг, всего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</si>
  <si>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</si>
  <si>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2023</t>
  </si>
  <si>
    <t>1.1.2</t>
  </si>
  <si>
    <t>1.1.2.1</t>
  </si>
  <si>
    <t>1.1.2.1.1</t>
  </si>
  <si>
    <t xml:space="preserve">    из них: 9.1.</t>
  </si>
  <si>
    <t>1.1.3</t>
  </si>
  <si>
    <t>1.1.3.1</t>
  </si>
  <si>
    <t>1.1.3.1.1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</si>
  <si>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</si>
  <si>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</si>
  <si>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</si>
  <si>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</si>
  <si>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</si>
  <si>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</si>
  <si>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</si>
  <si>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</si>
  <si>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</si>
  <si>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</si>
  <si>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</si>
  <si>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</si>
  <si>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</si>
  <si>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</si>
  <si>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</si>
  <si>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</si>
  <si>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</si>
  <si>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</si>
  <si>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</si>
  <si>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</si>
  <si>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</si>
  <si>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</si>
  <si>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</si>
  <si>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</si>
  <si>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</si>
  <si>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</si>
  <si>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</si>
  <si>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</si>
  <si>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</si>
  <si>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</si>
  <si>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</si>
  <si>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</si>
  <si>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</si>
  <si>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</si>
  <si>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____________               О.А.Кузенкова</t>
  </si>
  <si>
    <t>Муниципальное дошкольное образовательное учреждение "Детский сад комбинированного вида №59" д.Новое Девяткино</t>
  </si>
  <si>
    <t>План финансово-хозяйственной деятельности на 2023 г.</t>
  </si>
  <si>
    <t>и плановый период 2024 и 2025 годов</t>
  </si>
  <si>
    <t>1.1.6</t>
  </si>
  <si>
    <t>1.1.4</t>
  </si>
  <si>
    <t>1.1.5</t>
  </si>
  <si>
    <t>Переход на организацию питания</t>
  </si>
  <si>
    <t>Сертификат:</t>
  </si>
  <si>
    <t>Серийный номер сертификата:38E1F326660D6DF54E111C34D6392889202C2252</t>
  </si>
  <si>
    <t>Субъект сертификата:Кузенкова Ольга Анатольевна</t>
  </si>
  <si>
    <t>Действителен с:03.01.2022 14:23</t>
  </si>
  <si>
    <t>Действителен по:03.04.2023 14:23</t>
  </si>
  <si>
    <t>Серийный номер сертификата:336B78E4A7C4AE86E03FC7F713FD4B54</t>
  </si>
  <si>
    <t>Субъект сертификата:ФРОЛОВА МАРГАРИТА АЛЕКСЕЕВНА</t>
  </si>
  <si>
    <t>Действителен с:24.05.2022 14:57</t>
  </si>
  <si>
    <t>Действителен по:17.08.2023 14:57</t>
  </si>
  <si>
    <t>"29" декабря 2022 г.</t>
  </si>
  <si>
    <t>марта</t>
  </si>
  <si>
    <t>015112102</t>
  </si>
  <si>
    <t>от "07"марта 2023г.</t>
  </si>
  <si>
    <t>07.03.2023</t>
  </si>
  <si>
    <t>07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</si>
</sst>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right"/>
    </xf>
    <xf numFmtId="4" fontId="18" fillId="0" borderId="15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0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1" fillId="33" borderId="17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1" fillId="33" borderId="18" xfId="0" applyNumberFormat="1" applyFont="1" applyFill="1" applyBorder="1" applyAlignment="1">
      <alignment horizontal="center"/>
    </xf>
    <xf numFmtId="49" fontId="21" fillId="33" borderId="19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21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1" fillId="0" borderId="20" xfId="0" applyNumberFormat="1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horizontal="left"/>
    </xf>
    <xf numFmtId="0" fontId="21" fillId="0" borderId="22" xfId="0" applyNumberFormat="1" applyFont="1" applyFill="1" applyBorder="1" applyAlignment="1">
      <alignment horizontal="left"/>
    </xf>
    <xf numFmtId="0" fontId="21" fillId="0" borderId="23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21" fillId="0" borderId="22" xfId="0" applyNumberFormat="1" applyFont="1" applyFill="1" applyBorder="1" applyAlignment="1">
      <alignment horizontal="center" vertical="top"/>
    </xf>
    <xf numFmtId="0" fontId="21" fillId="0" borderId="23" xfId="0" applyNumberFormat="1" applyFont="1" applyFill="1" applyBorder="1" applyAlignment="1">
      <alignment horizontal="center" vertical="top"/>
    </xf>
    <xf numFmtId="0" fontId="18" fillId="0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right"/>
    </xf>
    <xf numFmtId="0" fontId="18" fillId="0" borderId="24" xfId="0" applyNumberFormat="1" applyFont="1" applyFill="1" applyBorder="1" applyAlignment="1">
      <alignment horizontal="left"/>
    </xf>
    <xf numFmtId="0" fontId="18" fillId="0" borderId="25" xfId="0" applyNumberFormat="1" applyFont="1" applyFill="1" applyBorder="1" applyAlignment="1">
      <alignment horizontal="left"/>
    </xf>
    <xf numFmtId="0" fontId="18" fillId="0" borderId="26" xfId="0" applyNumberFormat="1" applyFont="1" applyFill="1" applyBorder="1" applyAlignment="1">
      <alignment horizontal="left"/>
    </xf>
    <xf numFmtId="49" fontId="18" fillId="0" borderId="27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28" xfId="0" applyNumberFormat="1" applyFont="1" applyFill="1" applyBorder="1" applyAlignment="1">
      <alignment horizontal="center" vertical="top"/>
    </xf>
    <xf numFmtId="49" fontId="18" fillId="0" borderId="29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7" fillId="33" borderId="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3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65" fillId="33" borderId="0" xfId="0" applyFont="1" applyFill="1" applyAlignment="1">
      <alignment horizontal="left"/>
    </xf>
    <xf numFmtId="4" fontId="0" fillId="33" borderId="0" xfId="0" applyNumberForma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18" fillId="0" borderId="11" xfId="0" applyNumberFormat="1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vertical="top"/>
    </xf>
    <xf numFmtId="49" fontId="19" fillId="0" borderId="11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 vertical="top"/>
    </xf>
    <xf numFmtId="0" fontId="18" fillId="0" borderId="27" xfId="0" applyNumberFormat="1" applyFont="1" applyFill="1" applyBorder="1" applyAlignment="1">
      <alignment horizontal="center"/>
    </xf>
    <xf numFmtId="49" fontId="18" fillId="0" borderId="27" xfId="0" applyNumberFormat="1" applyFont="1" applyFill="1" applyBorder="1" applyAlignment="1">
      <alignment horizontal="center" vertical="top"/>
    </xf>
    <xf numFmtId="49" fontId="18" fillId="0" borderId="32" xfId="0" applyNumberFormat="1" applyFont="1" applyFill="1" applyBorder="1" applyAlignment="1">
      <alignment horizontal="center" vertical="top"/>
    </xf>
    <xf numFmtId="0" fontId="18" fillId="0" borderId="30" xfId="0" applyNumberFormat="1" applyFont="1" applyFill="1" applyBorder="1" applyAlignment="1">
      <alignment horizontal="left" wrapText="1"/>
    </xf>
    <xf numFmtId="49" fontId="18" fillId="0" borderId="33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 horizontal="left" wrapText="1"/>
    </xf>
    <xf numFmtId="49" fontId="19" fillId="0" borderId="31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30" xfId="0" applyNumberFormat="1" applyFont="1" applyFill="1" applyBorder="1" applyAlignment="1">
      <alignment horizontal="left" wrapText="1" indent="2"/>
    </xf>
    <xf numFmtId="49" fontId="18" fillId="0" borderId="31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right" wrapText="1"/>
    </xf>
    <xf numFmtId="0" fontId="18" fillId="0" borderId="30" xfId="0" applyNumberFormat="1" applyFont="1" applyFill="1" applyBorder="1" applyAlignment="1">
      <alignment horizontal="left" wrapText="1" indent="2"/>
    </xf>
    <xf numFmtId="49" fontId="22" fillId="33" borderId="34" xfId="0" applyNumberFormat="1" applyFont="1" applyFill="1" applyBorder="1" applyAlignment="1">
      <alignment horizontal="left" wrapText="1"/>
    </xf>
    <xf numFmtId="0" fontId="19" fillId="33" borderId="0" xfId="0" applyNumberFormat="1" applyFont="1" applyFill="1" applyBorder="1" applyAlignment="1">
      <alignment horizontal="center"/>
    </xf>
    <xf numFmtId="0" fontId="21" fillId="33" borderId="0" xfId="0" applyNumberFormat="1" applyFont="1" applyFill="1" applyBorder="1" applyAlignment="1">
      <alignment horizontal="center" wrapText="1"/>
    </xf>
    <xf numFmtId="0" fontId="27" fillId="33" borderId="0" xfId="0" applyNumberFormat="1" applyFont="1" applyFill="1" applyBorder="1" applyAlignment="1">
      <alignment horizontal="center" vertical="top" wrapText="1"/>
    </xf>
    <xf numFmtId="49" fontId="21" fillId="33" borderId="0" xfId="0" applyNumberFormat="1" applyFont="1" applyFill="1" applyBorder="1" applyAlignment="1">
      <alignment horizontal="center" wrapText="1"/>
    </xf>
    <xf numFmtId="49" fontId="22" fillId="33" borderId="34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/>
    </xf>
    <xf numFmtId="0" fontId="22" fillId="33" borderId="32" xfId="0" applyNumberFormat="1" applyFont="1" applyFill="1" applyBorder="1" applyAlignment="1">
      <alignment horizontal="center" vertical="center"/>
    </xf>
    <xf numFmtId="0" fontId="22" fillId="33" borderId="35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1" fillId="33" borderId="0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 vertical="center"/>
    </xf>
    <xf numFmtId="0" fontId="18" fillId="0" borderId="40" xfId="0" applyNumberFormat="1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/>
    </xf>
    <xf numFmtId="49" fontId="18" fillId="0" borderId="28" xfId="0" applyNumberFormat="1" applyFont="1" applyFill="1" applyBorder="1" applyAlignment="1">
      <alignment horizontal="center" vertical="top"/>
    </xf>
    <xf numFmtId="49" fontId="18" fillId="0" borderId="42" xfId="0" applyNumberFormat="1" applyFont="1" applyFill="1" applyBorder="1" applyAlignment="1">
      <alignment horizontal="center" vertical="top"/>
    </xf>
    <xf numFmtId="49" fontId="18" fillId="0" borderId="43" xfId="0" applyNumberFormat="1" applyFont="1" applyFill="1" applyBorder="1" applyAlignment="1">
      <alignment horizontal="center" vertical="top"/>
    </xf>
    <xf numFmtId="49" fontId="19" fillId="0" borderId="30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left"/>
    </xf>
    <xf numFmtId="0" fontId="19" fillId="0" borderId="30" xfId="0" applyNumberFormat="1" applyFont="1" applyFill="1" applyBorder="1" applyAlignment="1">
      <alignment horizontal="left"/>
    </xf>
    <xf numFmtId="49" fontId="19" fillId="0" borderId="33" xfId="0" applyNumberFormat="1" applyFont="1" applyFill="1" applyBorder="1" applyAlignment="1">
      <alignment horizontal="center"/>
    </xf>
    <xf numFmtId="49" fontId="19" fillId="0" borderId="44" xfId="0" applyNumberFormat="1" applyFont="1" applyFill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 wrapText="1" indent="1"/>
    </xf>
    <xf numFmtId="0" fontId="18" fillId="0" borderId="30" xfId="0" applyNumberFormat="1" applyFont="1" applyFill="1" applyBorder="1" applyAlignment="1">
      <alignment horizontal="left" indent="1"/>
    </xf>
    <xf numFmtId="49" fontId="18" fillId="0" borderId="31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 vertical="top"/>
    </xf>
    <xf numFmtId="0" fontId="25" fillId="0" borderId="34" xfId="0" applyNumberFormat="1" applyFont="1" applyFill="1" applyBorder="1" applyAlignment="1">
      <alignment horizontal="center" wrapText="1"/>
    </xf>
    <xf numFmtId="49" fontId="25" fillId="0" borderId="34" xfId="0" applyNumberFormat="1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wrapText="1"/>
    </xf>
    <xf numFmtId="0" fontId="21" fillId="0" borderId="34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 vertical="top"/>
    </xf>
    <xf numFmtId="0" fontId="18" fillId="0" borderId="47" xfId="0" applyNumberFormat="1" applyFont="1" applyFill="1" applyBorder="1" applyAlignment="1">
      <alignment horizontal="center" vertical="top"/>
    </xf>
    <xf numFmtId="0" fontId="21" fillId="0" borderId="48" xfId="0" applyNumberFormat="1" applyFont="1" applyFill="1" applyBorder="1" applyAlignment="1">
      <alignment horizontal="center"/>
    </xf>
    <xf numFmtId="0" fontId="21" fillId="0" borderId="49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top"/>
    </xf>
    <xf numFmtId="0" fontId="21" fillId="0" borderId="48" xfId="0" applyNumberFormat="1" applyFont="1" applyFill="1" applyBorder="1" applyAlignment="1">
      <alignment horizontal="center" wrapText="1"/>
    </xf>
    <xf numFmtId="0" fontId="21" fillId="0" borderId="34" xfId="0" applyNumberFormat="1" applyFont="1" applyFill="1" applyBorder="1" applyAlignment="1">
      <alignment horizontal="center" wrapText="1"/>
    </xf>
    <xf numFmtId="0" fontId="21" fillId="0" borderId="49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 wrapText="1" indent="1"/>
    </xf>
    <xf numFmtId="0" fontId="18" fillId="0" borderId="0" xfId="0" applyNumberFormat="1" applyFont="1" applyFill="1" applyBorder="1" applyAlignment="1">
      <alignment horizontal="left" inden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30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4" fillId="33" borderId="3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33" borderId="30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4" fontId="17" fillId="33" borderId="27" xfId="0" applyNumberFormat="1" applyFont="1" applyFill="1" applyBorder="1" applyAlignment="1">
      <alignment horizontal="center" vertical="center" wrapText="1"/>
    </xf>
    <xf numFmtId="4" fontId="17" fillId="33" borderId="36" xfId="0" applyNumberFormat="1" applyFont="1" applyFill="1" applyBorder="1" applyAlignment="1">
      <alignment horizontal="center" vertical="center" wrapText="1"/>
    </xf>
    <xf numFmtId="4" fontId="17" fillId="33" borderId="39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34" xfId="0" applyNumberFormat="1" applyFont="1" applyFill="1" applyBorder="1" applyAlignment="1">
      <alignment horizontal="center" vertical="center" wrapText="1"/>
    </xf>
    <xf numFmtId="4" fontId="17" fillId="33" borderId="4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4" fontId="17" fillId="33" borderId="30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0" fillId="33" borderId="30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9" fillId="33" borderId="36" xfId="0" applyFont="1" applyFill="1" applyBorder="1" applyAlignment="1">
      <alignment horizontal="left" wrapText="1"/>
    </xf>
    <xf numFmtId="0" fontId="0" fillId="33" borderId="30" xfId="0" applyFont="1" applyFill="1" applyBorder="1" applyAlignment="1">
      <alignment horizontal="center" vertical="center" wrapText="1"/>
    </xf>
    <xf numFmtId="4" fontId="0" fillId="33" borderId="30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3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center" vertical="center" wrapText="1"/>
    </xf>
    <xf numFmtId="4" fontId="4" fillId="33" borderId="39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" fontId="0" fillId="33" borderId="27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39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0" xfId="0" applyNumberForma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41" xfId="0" applyNumberForma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30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6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3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3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34" xfId="0" applyBorder="1" applyAlignment="1">
      <alignment wrapText="1"/>
    </xf>
    <xf numFmtId="0" fontId="0" fillId="0" borderId="41" xfId="0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9" xfId="0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0" fillId="0" borderId="3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1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30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30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30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98"/>
  <sheetViews>
    <sheetView tabSelected="1" view="pageBreakPreview" zoomScale="115" zoomScaleNormal="115" zoomScaleSheetLayoutView="115" zoomScalePageLayoutView="0" workbookViewId="0" topLeftCell="A55">
      <selection activeCell="P55" sqref="P1:P16384"/>
    </sheetView>
  </sheetViews>
  <sheetFormatPr defaultColWidth="9.00390625" defaultRowHeight="12.75"/>
  <cols>
    <col min="1" max="1" width="60.75390625" style="40" customWidth="1"/>
    <col min="2" max="2" width="8.75390625" style="40" customWidth="1"/>
    <col min="3" max="3" width="11.75390625" style="40" customWidth="1"/>
    <col min="4" max="6" width="10.75390625" style="40" customWidth="1"/>
    <col min="7" max="11" width="0" style="40" hidden="1" customWidth="1"/>
    <col min="12" max="15" width="12.75390625" style="40" customWidth="1"/>
    <col min="16" max="16" width="11.75390625" style="40" hidden="1" customWidth="1"/>
    <col min="17" max="16384" width="9.125" style="40" customWidth="1"/>
  </cols>
  <sheetData>
    <row r="1" spans="1:15" ht="15.75" customHeight="1">
      <c r="A1" s="136" t="s">
        <v>520</v>
      </c>
      <c r="B1"/>
      <c r="C1"/>
      <c r="D1"/>
      <c r="E1"/>
      <c r="F1"/>
      <c r="G1"/>
      <c r="H1"/>
      <c r="I1"/>
      <c r="J1"/>
      <c r="K1"/>
      <c r="L1"/>
      <c r="M1" s="175" t="s">
        <v>104</v>
      </c>
      <c r="N1" s="175"/>
      <c r="O1" s="175"/>
    </row>
    <row r="2" spans="1:15" ht="15">
      <c r="A2" s="137" t="s">
        <v>521</v>
      </c>
      <c r="B2"/>
      <c r="C2"/>
      <c r="D2"/>
      <c r="E2"/>
      <c r="F2"/>
      <c r="G2"/>
      <c r="H2"/>
      <c r="I2"/>
      <c r="J2"/>
      <c r="K2"/>
      <c r="L2"/>
      <c r="M2" s="171" t="s">
        <v>461</v>
      </c>
      <c r="N2" s="171"/>
      <c r="O2" s="171"/>
    </row>
    <row r="3" spans="1:15" ht="15" customHeight="1">
      <c r="A3" s="137" t="s">
        <v>522</v>
      </c>
      <c r="B3"/>
      <c r="C3"/>
      <c r="D3"/>
      <c r="E3"/>
      <c r="F3"/>
      <c r="G3"/>
      <c r="H3"/>
      <c r="I3"/>
      <c r="J3"/>
      <c r="K3"/>
      <c r="L3"/>
      <c r="M3" s="172" t="s">
        <v>105</v>
      </c>
      <c r="N3" s="172"/>
      <c r="O3" s="172"/>
    </row>
    <row r="4" spans="1:15" ht="41.25" customHeight="1">
      <c r="A4" s="137" t="s">
        <v>523</v>
      </c>
      <c r="B4"/>
      <c r="C4"/>
      <c r="D4"/>
      <c r="E4"/>
      <c r="F4"/>
      <c r="G4"/>
      <c r="H4"/>
      <c r="I4"/>
      <c r="J4"/>
      <c r="K4"/>
      <c r="L4"/>
      <c r="M4" s="173" t="s">
        <v>513</v>
      </c>
      <c r="N4" s="173"/>
      <c r="O4" s="173"/>
    </row>
    <row r="5" spans="1:15" ht="12.75" customHeight="1">
      <c r="A5" s="137" t="s">
        <v>524</v>
      </c>
      <c r="B5"/>
      <c r="C5"/>
      <c r="D5"/>
      <c r="E5"/>
      <c r="F5"/>
      <c r="G5"/>
      <c r="H5"/>
      <c r="I5"/>
      <c r="J5"/>
      <c r="K5"/>
      <c r="L5"/>
      <c r="M5" s="172" t="s">
        <v>325</v>
      </c>
      <c r="N5" s="172"/>
      <c r="O5" s="172"/>
    </row>
    <row r="6" spans="13:15" ht="15" customHeight="1">
      <c r="M6" s="171" t="s">
        <v>512</v>
      </c>
      <c r="N6" s="171"/>
      <c r="O6" s="171"/>
    </row>
    <row r="7" spans="13:15" s="41" customFormat="1" ht="11.25" customHeight="1">
      <c r="M7" s="115" t="s">
        <v>326</v>
      </c>
      <c r="N7" s="172" t="s">
        <v>450</v>
      </c>
      <c r="O7" s="172"/>
    </row>
    <row r="8" spans="13:15" ht="15">
      <c r="M8" s="180" t="s">
        <v>529</v>
      </c>
      <c r="N8" s="180"/>
      <c r="O8" s="180"/>
    </row>
    <row r="10" spans="1:15" ht="15.75">
      <c r="A10" s="176" t="s">
        <v>514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42"/>
    </row>
    <row r="11" spans="1:15" ht="15.75">
      <c r="A11" s="176" t="s">
        <v>515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110</v>
      </c>
    </row>
    <row r="12" spans="1:15" ht="15.75" thickBo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78"/>
    </row>
    <row r="13" spans="1:15" ht="12.75" customHeight="1">
      <c r="A13" s="43"/>
      <c r="B13" s="179" t="s">
        <v>532</v>
      </c>
      <c r="C13" s="179"/>
      <c r="D13" s="179"/>
      <c r="E13" s="179"/>
      <c r="F13" s="179"/>
      <c r="G13" s="179"/>
      <c r="H13" s="179"/>
      <c r="I13" s="43"/>
      <c r="J13" s="43"/>
      <c r="K13" s="43"/>
      <c r="L13" s="43"/>
      <c r="M13" s="43"/>
      <c r="N13" s="44" t="s">
        <v>111</v>
      </c>
      <c r="O13" s="45" t="s">
        <v>533</v>
      </c>
    </row>
    <row r="14" spans="1:15" ht="15.75">
      <c r="A14" s="46" t="s">
        <v>112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 t="s">
        <v>113</v>
      </c>
      <c r="O14" s="47" t="s">
        <v>327</v>
      </c>
    </row>
    <row r="15" spans="1:15" ht="37.5" customHeight="1">
      <c r="A15" s="46" t="s">
        <v>114</v>
      </c>
      <c r="B15" s="174" t="s">
        <v>328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43"/>
      <c r="N15" s="44" t="s">
        <v>115</v>
      </c>
      <c r="O15" s="47" t="s">
        <v>329</v>
      </c>
    </row>
    <row r="16" spans="1:15" ht="15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 t="s">
        <v>113</v>
      </c>
      <c r="O16" s="47" t="s">
        <v>330</v>
      </c>
    </row>
    <row r="17" spans="1:15" ht="15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 t="s">
        <v>116</v>
      </c>
      <c r="O17" s="47" t="s">
        <v>331</v>
      </c>
    </row>
    <row r="18" spans="1:15" ht="35.25" customHeight="1">
      <c r="A18" s="46" t="s">
        <v>117</v>
      </c>
      <c r="B18" s="169" t="s">
        <v>332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43"/>
      <c r="N18" s="44" t="s">
        <v>118</v>
      </c>
      <c r="O18" s="47" t="s">
        <v>333</v>
      </c>
    </row>
    <row r="19" spans="1:15" ht="16.5" thickBot="1">
      <c r="A19" s="46" t="s">
        <v>119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 t="s">
        <v>120</v>
      </c>
      <c r="O19" s="48" t="s">
        <v>121</v>
      </c>
    </row>
    <row r="20" spans="1:15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2" spans="1:15" ht="12.75">
      <c r="A22" s="170" t="s">
        <v>122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</row>
    <row r="24" spans="1:15" ht="12.75" customHeight="1">
      <c r="A24" s="181" t="s">
        <v>35</v>
      </c>
      <c r="B24" s="184" t="s">
        <v>123</v>
      </c>
      <c r="C24" s="184" t="s">
        <v>334</v>
      </c>
      <c r="D24" s="184" t="s">
        <v>335</v>
      </c>
      <c r="E24" s="184" t="s">
        <v>124</v>
      </c>
      <c r="F24" s="184" t="s">
        <v>125</v>
      </c>
      <c r="G24" s="184" t="s">
        <v>336</v>
      </c>
      <c r="H24" s="184" t="s">
        <v>337</v>
      </c>
      <c r="I24" s="184" t="s">
        <v>338</v>
      </c>
      <c r="J24" s="184" t="s">
        <v>339</v>
      </c>
      <c r="K24" s="184" t="s">
        <v>340</v>
      </c>
      <c r="L24" s="187" t="s">
        <v>126</v>
      </c>
      <c r="M24" s="188"/>
      <c r="N24" s="188"/>
      <c r="O24" s="189"/>
    </row>
    <row r="25" spans="1:15" ht="21.75" customHeight="1">
      <c r="A25" s="182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56" t="s">
        <v>341</v>
      </c>
      <c r="M25" s="156" t="s">
        <v>342</v>
      </c>
      <c r="N25" s="156" t="s">
        <v>343</v>
      </c>
      <c r="O25" s="190" t="s">
        <v>127</v>
      </c>
    </row>
    <row r="26" spans="1:15" ht="33.75" customHeight="1">
      <c r="A26" s="183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33" t="s">
        <v>128</v>
      </c>
      <c r="M26" s="33" t="s">
        <v>129</v>
      </c>
      <c r="N26" s="33" t="s">
        <v>130</v>
      </c>
      <c r="O26" s="191"/>
    </row>
    <row r="27" spans="1:15" ht="13.5" thickBot="1">
      <c r="A27" s="155" t="s">
        <v>7</v>
      </c>
      <c r="B27" s="157" t="s">
        <v>8</v>
      </c>
      <c r="C27" s="157" t="s">
        <v>9</v>
      </c>
      <c r="D27" s="157" t="s">
        <v>10</v>
      </c>
      <c r="E27" s="157" t="s">
        <v>11</v>
      </c>
      <c r="F27" s="157" t="s">
        <v>14</v>
      </c>
      <c r="G27" s="157" t="s">
        <v>14</v>
      </c>
      <c r="H27" s="157" t="s">
        <v>14</v>
      </c>
      <c r="I27" s="157" t="s">
        <v>14</v>
      </c>
      <c r="J27" s="157" t="s">
        <v>14</v>
      </c>
      <c r="K27" s="157" t="s">
        <v>14</v>
      </c>
      <c r="L27" s="157" t="s">
        <v>70</v>
      </c>
      <c r="M27" s="157" t="s">
        <v>71</v>
      </c>
      <c r="N27" s="157" t="s">
        <v>131</v>
      </c>
      <c r="O27" s="158" t="s">
        <v>132</v>
      </c>
    </row>
    <row r="28" spans="1:15" ht="12.75">
      <c r="A28" s="159" t="s">
        <v>344</v>
      </c>
      <c r="B28" s="160" t="s">
        <v>133</v>
      </c>
      <c r="C28" s="34" t="s">
        <v>134</v>
      </c>
      <c r="D28" s="34" t="s">
        <v>134</v>
      </c>
      <c r="E28" s="34" t="s">
        <v>134</v>
      </c>
      <c r="F28" s="34" t="s">
        <v>134</v>
      </c>
      <c r="G28" s="34" t="s">
        <v>134</v>
      </c>
      <c r="H28" s="34" t="s">
        <v>134</v>
      </c>
      <c r="I28" s="34" t="s">
        <v>134</v>
      </c>
      <c r="J28" s="34" t="s">
        <v>134</v>
      </c>
      <c r="K28" s="34" t="s">
        <v>134</v>
      </c>
      <c r="L28" s="35">
        <v>2848863.9</v>
      </c>
      <c r="M28" s="35"/>
      <c r="N28" s="35"/>
      <c r="O28" s="36"/>
    </row>
    <row r="29" spans="1:15" ht="12.75">
      <c r="A29" s="159" t="s">
        <v>345</v>
      </c>
      <c r="B29" s="154" t="s">
        <v>135</v>
      </c>
      <c r="C29" s="37" t="s">
        <v>134</v>
      </c>
      <c r="D29" s="37" t="s">
        <v>134</v>
      </c>
      <c r="E29" s="37" t="s">
        <v>134</v>
      </c>
      <c r="F29" s="37" t="s">
        <v>134</v>
      </c>
      <c r="G29" s="37" t="s">
        <v>134</v>
      </c>
      <c r="H29" s="37" t="s">
        <v>134</v>
      </c>
      <c r="I29" s="37" t="s">
        <v>134</v>
      </c>
      <c r="J29" s="37" t="s">
        <v>134</v>
      </c>
      <c r="K29" s="37" t="s">
        <v>134</v>
      </c>
      <c r="L29" s="38"/>
      <c r="M29" s="38"/>
      <c r="N29" s="38"/>
      <c r="O29" s="39"/>
    </row>
    <row r="30" spans="1:15" ht="33.75">
      <c r="A30" s="161" t="s">
        <v>136</v>
      </c>
      <c r="B30" s="162" t="s">
        <v>137</v>
      </c>
      <c r="C30" s="163" t="s">
        <v>346</v>
      </c>
      <c r="D30" s="164" t="s">
        <v>346</v>
      </c>
      <c r="E30" s="164" t="s">
        <v>347</v>
      </c>
      <c r="F30" s="164" t="s">
        <v>348</v>
      </c>
      <c r="G30" s="164" t="s">
        <v>349</v>
      </c>
      <c r="H30" s="164" t="s">
        <v>346</v>
      </c>
      <c r="I30" s="164" t="s">
        <v>346</v>
      </c>
      <c r="J30" s="164" t="s">
        <v>350</v>
      </c>
      <c r="K30" s="164" t="s">
        <v>351</v>
      </c>
      <c r="L30" s="38">
        <v>165408647.08</v>
      </c>
      <c r="M30" s="38">
        <v>164708647.08</v>
      </c>
      <c r="N30" s="38">
        <v>164708647.08</v>
      </c>
      <c r="O30" s="39"/>
    </row>
    <row r="31" spans="1:15" ht="33.75">
      <c r="A31" s="165" t="s">
        <v>352</v>
      </c>
      <c r="B31" s="166" t="s">
        <v>138</v>
      </c>
      <c r="C31" s="164" t="s">
        <v>139</v>
      </c>
      <c r="D31" s="164" t="s">
        <v>346</v>
      </c>
      <c r="E31" s="164" t="s">
        <v>347</v>
      </c>
      <c r="F31" s="164" t="s">
        <v>348</v>
      </c>
      <c r="G31" s="164" t="s">
        <v>349</v>
      </c>
      <c r="H31" s="164" t="s">
        <v>346</v>
      </c>
      <c r="I31" s="164" t="s">
        <v>139</v>
      </c>
      <c r="J31" s="164" t="s">
        <v>350</v>
      </c>
      <c r="K31" s="164" t="s">
        <v>351</v>
      </c>
      <c r="L31" s="167">
        <v>181547.08</v>
      </c>
      <c r="M31" s="167">
        <v>181547.08</v>
      </c>
      <c r="N31" s="167">
        <v>181547.08</v>
      </c>
      <c r="O31" s="39"/>
    </row>
    <row r="32" spans="1:15" ht="33.75">
      <c r="A32" s="165" t="s">
        <v>353</v>
      </c>
      <c r="B32" s="166" t="s">
        <v>140</v>
      </c>
      <c r="C32" s="164" t="s">
        <v>139</v>
      </c>
      <c r="D32" s="164" t="s">
        <v>354</v>
      </c>
      <c r="E32" s="164" t="s">
        <v>347</v>
      </c>
      <c r="F32" s="164" t="s">
        <v>355</v>
      </c>
      <c r="G32" s="164" t="s">
        <v>8</v>
      </c>
      <c r="H32" s="164" t="s">
        <v>354</v>
      </c>
      <c r="I32" s="164" t="s">
        <v>139</v>
      </c>
      <c r="J32" s="164" t="s">
        <v>350</v>
      </c>
      <c r="K32" s="164" t="s">
        <v>351</v>
      </c>
      <c r="L32" s="167">
        <v>181547.08</v>
      </c>
      <c r="M32" s="167">
        <v>181547.08</v>
      </c>
      <c r="N32" s="167">
        <v>181547.08</v>
      </c>
      <c r="O32" s="39"/>
    </row>
    <row r="33" spans="1:15" ht="33.75">
      <c r="A33" s="165" t="s">
        <v>356</v>
      </c>
      <c r="B33" s="166" t="s">
        <v>141</v>
      </c>
      <c r="C33" s="164" t="s">
        <v>142</v>
      </c>
      <c r="D33" s="164" t="s">
        <v>346</v>
      </c>
      <c r="E33" s="164" t="s">
        <v>347</v>
      </c>
      <c r="F33" s="164" t="s">
        <v>348</v>
      </c>
      <c r="G33" s="164" t="s">
        <v>349</v>
      </c>
      <c r="H33" s="164" t="s">
        <v>346</v>
      </c>
      <c r="I33" s="164" t="s">
        <v>142</v>
      </c>
      <c r="J33" s="164" t="s">
        <v>350</v>
      </c>
      <c r="K33" s="164" t="s">
        <v>351</v>
      </c>
      <c r="L33" s="167">
        <v>158747100</v>
      </c>
      <c r="M33" s="167">
        <v>159747100</v>
      </c>
      <c r="N33" s="167">
        <v>159747100</v>
      </c>
      <c r="O33" s="39"/>
    </row>
    <row r="34" spans="1:15" ht="33.75">
      <c r="A34" s="165" t="s">
        <v>364</v>
      </c>
      <c r="B34" s="166"/>
      <c r="C34" s="164" t="s">
        <v>142</v>
      </c>
      <c r="D34" s="164" t="s">
        <v>158</v>
      </c>
      <c r="E34" s="164" t="s">
        <v>347</v>
      </c>
      <c r="F34" s="164" t="s">
        <v>365</v>
      </c>
      <c r="G34" s="164" t="s">
        <v>8</v>
      </c>
      <c r="H34" s="164" t="s">
        <v>158</v>
      </c>
      <c r="I34" s="164" t="s">
        <v>142</v>
      </c>
      <c r="J34" s="164" t="s">
        <v>350</v>
      </c>
      <c r="K34" s="164" t="s">
        <v>351</v>
      </c>
      <c r="L34" s="167">
        <v>13000000</v>
      </c>
      <c r="M34" s="167">
        <v>14000000</v>
      </c>
      <c r="N34" s="167">
        <v>14000000</v>
      </c>
      <c r="O34" s="39"/>
    </row>
    <row r="35" spans="1:15" ht="33.75">
      <c r="A35" s="165" t="s">
        <v>366</v>
      </c>
      <c r="B35" s="166"/>
      <c r="C35" s="164" t="s">
        <v>142</v>
      </c>
      <c r="D35" s="164" t="s">
        <v>159</v>
      </c>
      <c r="E35" s="164" t="s">
        <v>347</v>
      </c>
      <c r="F35" s="164" t="s">
        <v>367</v>
      </c>
      <c r="G35" s="164" t="s">
        <v>8</v>
      </c>
      <c r="H35" s="164" t="s">
        <v>159</v>
      </c>
      <c r="I35" s="164" t="s">
        <v>142</v>
      </c>
      <c r="J35" s="164" t="s">
        <v>350</v>
      </c>
      <c r="K35" s="164" t="s">
        <v>351</v>
      </c>
      <c r="L35" s="167">
        <v>260000</v>
      </c>
      <c r="M35" s="167">
        <v>260000</v>
      </c>
      <c r="N35" s="167">
        <v>260000</v>
      </c>
      <c r="O35" s="39"/>
    </row>
    <row r="36" spans="1:15" ht="33.75">
      <c r="A36" s="165" t="s">
        <v>357</v>
      </c>
      <c r="B36" s="166" t="s">
        <v>143</v>
      </c>
      <c r="C36" s="164" t="s">
        <v>142</v>
      </c>
      <c r="D36" s="164" t="s">
        <v>158</v>
      </c>
      <c r="E36" s="164" t="s">
        <v>347</v>
      </c>
      <c r="F36" s="164" t="s">
        <v>348</v>
      </c>
      <c r="G36" s="164" t="s">
        <v>10</v>
      </c>
      <c r="H36" s="164" t="s">
        <v>158</v>
      </c>
      <c r="I36" s="164" t="s">
        <v>142</v>
      </c>
      <c r="J36" s="164" t="s">
        <v>350</v>
      </c>
      <c r="K36" s="164" t="s">
        <v>351</v>
      </c>
      <c r="L36" s="167">
        <v>145487100</v>
      </c>
      <c r="M36" s="167">
        <v>145487100</v>
      </c>
      <c r="N36" s="167">
        <v>145487100</v>
      </c>
      <c r="O36" s="39"/>
    </row>
    <row r="37" spans="1:15" ht="33.75">
      <c r="A37" s="165" t="s">
        <v>358</v>
      </c>
      <c r="B37" s="166" t="s">
        <v>143</v>
      </c>
      <c r="C37" s="164" t="s">
        <v>142</v>
      </c>
      <c r="D37" s="164" t="s">
        <v>158</v>
      </c>
      <c r="E37" s="164" t="s">
        <v>359</v>
      </c>
      <c r="F37" s="164" t="s">
        <v>360</v>
      </c>
      <c r="G37" s="164" t="s">
        <v>10</v>
      </c>
      <c r="H37" s="164" t="s">
        <v>158</v>
      </c>
      <c r="I37" s="164" t="s">
        <v>142</v>
      </c>
      <c r="J37" s="164" t="s">
        <v>350</v>
      </c>
      <c r="K37" s="164" t="s">
        <v>351</v>
      </c>
      <c r="L37" s="167">
        <v>39378100</v>
      </c>
      <c r="M37" s="167">
        <v>39378100</v>
      </c>
      <c r="N37" s="167">
        <v>39378100</v>
      </c>
      <c r="O37" s="39"/>
    </row>
    <row r="38" spans="1:15" ht="33.75">
      <c r="A38" s="165" t="s">
        <v>358</v>
      </c>
      <c r="B38" s="166" t="s">
        <v>143</v>
      </c>
      <c r="C38" s="164" t="s">
        <v>142</v>
      </c>
      <c r="D38" s="164" t="s">
        <v>158</v>
      </c>
      <c r="E38" s="164" t="s">
        <v>361</v>
      </c>
      <c r="F38" s="164" t="s">
        <v>362</v>
      </c>
      <c r="G38" s="164" t="s">
        <v>10</v>
      </c>
      <c r="H38" s="164" t="s">
        <v>158</v>
      </c>
      <c r="I38" s="164" t="s">
        <v>142</v>
      </c>
      <c r="J38" s="164" t="s">
        <v>350</v>
      </c>
      <c r="K38" s="164" t="s">
        <v>351</v>
      </c>
      <c r="L38" s="167">
        <v>77019000</v>
      </c>
      <c r="M38" s="167">
        <v>77019000</v>
      </c>
      <c r="N38" s="167">
        <v>77019000</v>
      </c>
      <c r="O38" s="39"/>
    </row>
    <row r="39" spans="1:15" ht="33.75">
      <c r="A39" s="165" t="s">
        <v>358</v>
      </c>
      <c r="B39" s="166" t="s">
        <v>143</v>
      </c>
      <c r="C39" s="164" t="s">
        <v>142</v>
      </c>
      <c r="D39" s="164" t="s">
        <v>158</v>
      </c>
      <c r="E39" s="164" t="s">
        <v>363</v>
      </c>
      <c r="F39" s="164" t="s">
        <v>362</v>
      </c>
      <c r="G39" s="164" t="s">
        <v>10</v>
      </c>
      <c r="H39" s="164" t="s">
        <v>158</v>
      </c>
      <c r="I39" s="164" t="s">
        <v>142</v>
      </c>
      <c r="J39" s="164" t="s">
        <v>350</v>
      </c>
      <c r="K39" s="164" t="s">
        <v>351</v>
      </c>
      <c r="L39" s="167">
        <v>29090000</v>
      </c>
      <c r="M39" s="167">
        <v>29090000</v>
      </c>
      <c r="N39" s="167">
        <v>29090000</v>
      </c>
      <c r="O39" s="39"/>
    </row>
    <row r="40" spans="1:15" ht="33.75">
      <c r="A40" s="165" t="s">
        <v>368</v>
      </c>
      <c r="B40" s="166" t="s">
        <v>144</v>
      </c>
      <c r="C40" s="164" t="s">
        <v>145</v>
      </c>
      <c r="D40" s="164" t="s">
        <v>346</v>
      </c>
      <c r="E40" s="164" t="s">
        <v>347</v>
      </c>
      <c r="F40" s="164" t="s">
        <v>348</v>
      </c>
      <c r="G40" s="164" t="s">
        <v>349</v>
      </c>
      <c r="H40" s="164" t="s">
        <v>346</v>
      </c>
      <c r="I40" s="164" t="s">
        <v>145</v>
      </c>
      <c r="J40" s="164" t="s">
        <v>350</v>
      </c>
      <c r="K40" s="164" t="s">
        <v>351</v>
      </c>
      <c r="L40" s="167">
        <v>6480000</v>
      </c>
      <c r="M40" s="167">
        <v>4780000</v>
      </c>
      <c r="N40" s="167">
        <v>4780000</v>
      </c>
      <c r="O40" s="39"/>
    </row>
    <row r="41" spans="1:15" ht="33.75">
      <c r="A41" s="165" t="s">
        <v>369</v>
      </c>
      <c r="B41" s="166" t="s">
        <v>146</v>
      </c>
      <c r="C41" s="164" t="s">
        <v>145</v>
      </c>
      <c r="D41" s="164" t="s">
        <v>370</v>
      </c>
      <c r="E41" s="164" t="s">
        <v>347</v>
      </c>
      <c r="F41" s="164" t="s">
        <v>348</v>
      </c>
      <c r="G41" s="164" t="s">
        <v>11</v>
      </c>
      <c r="H41" s="164" t="s">
        <v>370</v>
      </c>
      <c r="I41" s="164" t="s">
        <v>145</v>
      </c>
      <c r="J41" s="164" t="s">
        <v>350</v>
      </c>
      <c r="K41" s="164" t="s">
        <v>351</v>
      </c>
      <c r="L41" s="167">
        <v>6480000</v>
      </c>
      <c r="M41" s="167">
        <v>4780000</v>
      </c>
      <c r="N41" s="167">
        <v>4780000</v>
      </c>
      <c r="O41" s="39"/>
    </row>
    <row r="42" spans="1:15" ht="22.5">
      <c r="A42" s="165" t="s">
        <v>371</v>
      </c>
      <c r="B42" s="166" t="s">
        <v>146</v>
      </c>
      <c r="C42" s="164" t="s">
        <v>145</v>
      </c>
      <c r="D42" s="164" t="s">
        <v>370</v>
      </c>
      <c r="E42" s="164" t="s">
        <v>531</v>
      </c>
      <c r="F42" s="164" t="s">
        <v>348</v>
      </c>
      <c r="G42" s="164" t="s">
        <v>11</v>
      </c>
      <c r="H42" s="164" t="s">
        <v>370</v>
      </c>
      <c r="I42" s="164" t="s">
        <v>145</v>
      </c>
      <c r="J42" s="164" t="s">
        <v>350</v>
      </c>
      <c r="K42" s="164" t="s">
        <v>351</v>
      </c>
      <c r="L42" s="167">
        <v>1700000</v>
      </c>
      <c r="M42" s="167"/>
      <c r="N42" s="167"/>
      <c r="O42" s="39"/>
    </row>
    <row r="43" spans="1:15" ht="22.5">
      <c r="A43" s="165" t="s">
        <v>371</v>
      </c>
      <c r="B43" s="166" t="s">
        <v>146</v>
      </c>
      <c r="C43" s="164" t="s">
        <v>145</v>
      </c>
      <c r="D43" s="164" t="s">
        <v>370</v>
      </c>
      <c r="E43" s="164" t="s">
        <v>372</v>
      </c>
      <c r="F43" s="164" t="s">
        <v>348</v>
      </c>
      <c r="G43" s="164" t="s">
        <v>11</v>
      </c>
      <c r="H43" s="164" t="s">
        <v>370</v>
      </c>
      <c r="I43" s="164" t="s">
        <v>145</v>
      </c>
      <c r="J43" s="164" t="s">
        <v>350</v>
      </c>
      <c r="K43" s="164" t="s">
        <v>351</v>
      </c>
      <c r="L43" s="167">
        <v>3390000</v>
      </c>
      <c r="M43" s="167">
        <v>3390000</v>
      </c>
      <c r="N43" s="167">
        <v>3390000</v>
      </c>
      <c r="O43" s="39"/>
    </row>
    <row r="44" spans="1:15" ht="22.5">
      <c r="A44" s="165" t="s">
        <v>371</v>
      </c>
      <c r="B44" s="166" t="s">
        <v>146</v>
      </c>
      <c r="C44" s="164" t="s">
        <v>145</v>
      </c>
      <c r="D44" s="164" t="s">
        <v>370</v>
      </c>
      <c r="E44" s="164" t="s">
        <v>373</v>
      </c>
      <c r="F44" s="164" t="s">
        <v>348</v>
      </c>
      <c r="G44" s="164" t="s">
        <v>11</v>
      </c>
      <c r="H44" s="164" t="s">
        <v>370</v>
      </c>
      <c r="I44" s="164" t="s">
        <v>145</v>
      </c>
      <c r="J44" s="164" t="s">
        <v>350</v>
      </c>
      <c r="K44" s="164" t="s">
        <v>351</v>
      </c>
      <c r="L44" s="167">
        <v>1390000</v>
      </c>
      <c r="M44" s="167">
        <v>1390000</v>
      </c>
      <c r="N44" s="167">
        <v>1390000</v>
      </c>
      <c r="O44" s="39"/>
    </row>
    <row r="45" spans="1:15" ht="33.75">
      <c r="A45" s="161" t="s">
        <v>374</v>
      </c>
      <c r="B45" s="162" t="s">
        <v>148</v>
      </c>
      <c r="C45" s="163" t="s">
        <v>149</v>
      </c>
      <c r="D45" s="164" t="s">
        <v>346</v>
      </c>
      <c r="E45" s="164" t="s">
        <v>347</v>
      </c>
      <c r="F45" s="164" t="s">
        <v>348</v>
      </c>
      <c r="G45" s="164" t="s">
        <v>349</v>
      </c>
      <c r="H45" s="164" t="s">
        <v>346</v>
      </c>
      <c r="I45" s="164" t="s">
        <v>149</v>
      </c>
      <c r="J45" s="164" t="s">
        <v>350</v>
      </c>
      <c r="K45" s="164" t="s">
        <v>351</v>
      </c>
      <c r="L45" s="38"/>
      <c r="M45" s="38"/>
      <c r="N45" s="38"/>
      <c r="O45" s="39"/>
    </row>
    <row r="46" spans="1:15" ht="22.5">
      <c r="A46" s="161" t="s">
        <v>374</v>
      </c>
      <c r="B46" s="162" t="s">
        <v>148</v>
      </c>
      <c r="C46" s="163" t="s">
        <v>149</v>
      </c>
      <c r="D46" s="164" t="s">
        <v>149</v>
      </c>
      <c r="E46" s="164" t="s">
        <v>375</v>
      </c>
      <c r="F46" s="164" t="s">
        <v>360</v>
      </c>
      <c r="G46" s="164" t="s">
        <v>10</v>
      </c>
      <c r="H46" s="164" t="s">
        <v>149</v>
      </c>
      <c r="I46" s="164" t="s">
        <v>149</v>
      </c>
      <c r="J46" s="164" t="s">
        <v>350</v>
      </c>
      <c r="K46" s="164" t="s">
        <v>351</v>
      </c>
      <c r="L46" s="38"/>
      <c r="M46" s="38"/>
      <c r="N46" s="38"/>
      <c r="O46" s="39"/>
    </row>
    <row r="47" spans="1:15" ht="22.5">
      <c r="A47" s="161" t="s">
        <v>374</v>
      </c>
      <c r="B47" s="162" t="s">
        <v>148</v>
      </c>
      <c r="C47" s="163" t="s">
        <v>149</v>
      </c>
      <c r="D47" s="164" t="s">
        <v>149</v>
      </c>
      <c r="E47" s="164" t="s">
        <v>359</v>
      </c>
      <c r="F47" s="164" t="s">
        <v>360</v>
      </c>
      <c r="G47" s="164" t="s">
        <v>10</v>
      </c>
      <c r="H47" s="164" t="s">
        <v>149</v>
      </c>
      <c r="I47" s="164" t="s">
        <v>149</v>
      </c>
      <c r="J47" s="164" t="s">
        <v>350</v>
      </c>
      <c r="K47" s="164" t="s">
        <v>351</v>
      </c>
      <c r="L47" s="38"/>
      <c r="M47" s="38"/>
      <c r="N47" s="38"/>
      <c r="O47" s="39"/>
    </row>
    <row r="48" spans="1:15" ht="33.75">
      <c r="A48" s="161" t="s">
        <v>376</v>
      </c>
      <c r="B48" s="162" t="s">
        <v>176</v>
      </c>
      <c r="C48" s="163" t="s">
        <v>346</v>
      </c>
      <c r="D48" s="164" t="s">
        <v>346</v>
      </c>
      <c r="E48" s="164" t="s">
        <v>347</v>
      </c>
      <c r="F48" s="164" t="s">
        <v>348</v>
      </c>
      <c r="G48" s="164" t="s">
        <v>349</v>
      </c>
      <c r="H48" s="164" t="s">
        <v>346</v>
      </c>
      <c r="I48" s="164" t="s">
        <v>346</v>
      </c>
      <c r="J48" s="164" t="s">
        <v>350</v>
      </c>
      <c r="K48" s="164" t="s">
        <v>351</v>
      </c>
      <c r="L48" s="38"/>
      <c r="M48" s="38"/>
      <c r="N48" s="38"/>
      <c r="O48" s="39"/>
    </row>
    <row r="49" spans="1:15" ht="33.75">
      <c r="A49" s="161" t="s">
        <v>150</v>
      </c>
      <c r="B49" s="162" t="s">
        <v>151</v>
      </c>
      <c r="C49" s="163" t="s">
        <v>346</v>
      </c>
      <c r="D49" s="164" t="s">
        <v>346</v>
      </c>
      <c r="E49" s="164" t="s">
        <v>347</v>
      </c>
      <c r="F49" s="164" t="s">
        <v>348</v>
      </c>
      <c r="G49" s="164" t="s">
        <v>349</v>
      </c>
      <c r="H49" s="164" t="s">
        <v>346</v>
      </c>
      <c r="I49" s="164" t="s">
        <v>346</v>
      </c>
      <c r="J49" s="164" t="s">
        <v>350</v>
      </c>
      <c r="K49" s="164" t="s">
        <v>351</v>
      </c>
      <c r="L49" s="38">
        <v>168221201.56</v>
      </c>
      <c r="M49" s="38">
        <v>164672337.66</v>
      </c>
      <c r="N49" s="38">
        <v>164672337.66</v>
      </c>
      <c r="O49" s="39"/>
    </row>
    <row r="50" spans="1:15" ht="33.75">
      <c r="A50" s="165" t="s">
        <v>377</v>
      </c>
      <c r="B50" s="166" t="s">
        <v>152</v>
      </c>
      <c r="C50" s="164" t="s">
        <v>346</v>
      </c>
      <c r="D50" s="164" t="s">
        <v>346</v>
      </c>
      <c r="E50" s="164" t="s">
        <v>347</v>
      </c>
      <c r="F50" s="164" t="s">
        <v>348</v>
      </c>
      <c r="G50" s="164" t="s">
        <v>349</v>
      </c>
      <c r="H50" s="164" t="s">
        <v>346</v>
      </c>
      <c r="I50" s="164" t="s">
        <v>346</v>
      </c>
      <c r="J50" s="164" t="s">
        <v>350</v>
      </c>
      <c r="K50" s="164" t="s">
        <v>351</v>
      </c>
      <c r="L50" s="167">
        <v>111184100</v>
      </c>
      <c r="M50" s="167">
        <v>111184100</v>
      </c>
      <c r="N50" s="167">
        <v>111184100</v>
      </c>
      <c r="O50" s="39"/>
    </row>
    <row r="51" spans="1:15" ht="33.75">
      <c r="A51" s="165" t="s">
        <v>378</v>
      </c>
      <c r="B51" s="166" t="s">
        <v>153</v>
      </c>
      <c r="C51" s="164" t="s">
        <v>154</v>
      </c>
      <c r="D51" s="164" t="s">
        <v>346</v>
      </c>
      <c r="E51" s="164" t="s">
        <v>347</v>
      </c>
      <c r="F51" s="164" t="s">
        <v>348</v>
      </c>
      <c r="G51" s="164" t="s">
        <v>349</v>
      </c>
      <c r="H51" s="164" t="s">
        <v>346</v>
      </c>
      <c r="I51" s="164" t="s">
        <v>346</v>
      </c>
      <c r="J51" s="164" t="s">
        <v>350</v>
      </c>
      <c r="K51" s="164" t="s">
        <v>351</v>
      </c>
      <c r="L51" s="167">
        <v>85631682</v>
      </c>
      <c r="M51" s="167">
        <v>85631682</v>
      </c>
      <c r="N51" s="167">
        <v>85631682</v>
      </c>
      <c r="O51" s="39"/>
    </row>
    <row r="52" spans="1:15" ht="22.5">
      <c r="A52" s="165" t="s">
        <v>379</v>
      </c>
      <c r="B52" s="166" t="s">
        <v>153</v>
      </c>
      <c r="C52" s="164" t="s">
        <v>154</v>
      </c>
      <c r="D52" s="164" t="s">
        <v>380</v>
      </c>
      <c r="E52" s="164" t="s">
        <v>359</v>
      </c>
      <c r="F52" s="164" t="s">
        <v>381</v>
      </c>
      <c r="G52" s="164" t="s">
        <v>10</v>
      </c>
      <c r="H52" s="164" t="s">
        <v>380</v>
      </c>
      <c r="I52" s="164" t="s">
        <v>346</v>
      </c>
      <c r="J52" s="164" t="s">
        <v>350</v>
      </c>
      <c r="K52" s="164" t="s">
        <v>351</v>
      </c>
      <c r="L52" s="167">
        <v>4374144</v>
      </c>
      <c r="M52" s="167">
        <v>4374144</v>
      </c>
      <c r="N52" s="167">
        <v>4374144</v>
      </c>
      <c r="O52" s="39"/>
    </row>
    <row r="53" spans="1:15" ht="22.5">
      <c r="A53" s="165" t="s">
        <v>383</v>
      </c>
      <c r="B53" s="166" t="s">
        <v>153</v>
      </c>
      <c r="C53" s="164" t="s">
        <v>154</v>
      </c>
      <c r="D53" s="164" t="s">
        <v>384</v>
      </c>
      <c r="E53" s="164" t="s">
        <v>359</v>
      </c>
      <c r="F53" s="164" t="s">
        <v>385</v>
      </c>
      <c r="G53" s="164" t="s">
        <v>10</v>
      </c>
      <c r="H53" s="164" t="s">
        <v>384</v>
      </c>
      <c r="I53" s="164" t="s">
        <v>346</v>
      </c>
      <c r="J53" s="164" t="s">
        <v>350</v>
      </c>
      <c r="K53" s="164" t="s">
        <v>351</v>
      </c>
      <c r="L53" s="167">
        <v>50000</v>
      </c>
      <c r="M53" s="167">
        <v>50000</v>
      </c>
      <c r="N53" s="167">
        <v>50000</v>
      </c>
      <c r="O53" s="39"/>
    </row>
    <row r="54" spans="1:15" ht="22.5">
      <c r="A54" s="165" t="s">
        <v>379</v>
      </c>
      <c r="B54" s="166" t="s">
        <v>153</v>
      </c>
      <c r="C54" s="164" t="s">
        <v>154</v>
      </c>
      <c r="D54" s="164" t="s">
        <v>380</v>
      </c>
      <c r="E54" s="164" t="s">
        <v>361</v>
      </c>
      <c r="F54" s="164" t="s">
        <v>382</v>
      </c>
      <c r="G54" s="164" t="s">
        <v>10</v>
      </c>
      <c r="H54" s="164" t="s">
        <v>380</v>
      </c>
      <c r="I54" s="164" t="s">
        <v>346</v>
      </c>
      <c r="J54" s="164" t="s">
        <v>350</v>
      </c>
      <c r="K54" s="164" t="s">
        <v>351</v>
      </c>
      <c r="L54" s="167">
        <v>58347840</v>
      </c>
      <c r="M54" s="167">
        <v>58347840</v>
      </c>
      <c r="N54" s="167">
        <v>58347840</v>
      </c>
      <c r="O54" s="39"/>
    </row>
    <row r="55" spans="1:15" ht="22.5">
      <c r="A55" s="165" t="s">
        <v>379</v>
      </c>
      <c r="B55" s="166" t="s">
        <v>153</v>
      </c>
      <c r="C55" s="164" t="s">
        <v>154</v>
      </c>
      <c r="D55" s="164" t="s">
        <v>380</v>
      </c>
      <c r="E55" s="164" t="s">
        <v>363</v>
      </c>
      <c r="F55" s="164" t="s">
        <v>382</v>
      </c>
      <c r="G55" s="164" t="s">
        <v>10</v>
      </c>
      <c r="H55" s="164" t="s">
        <v>380</v>
      </c>
      <c r="I55" s="164" t="s">
        <v>346</v>
      </c>
      <c r="J55" s="164" t="s">
        <v>350</v>
      </c>
      <c r="K55" s="164" t="s">
        <v>351</v>
      </c>
      <c r="L55" s="167">
        <v>22209696</v>
      </c>
      <c r="M55" s="167">
        <v>22209696</v>
      </c>
      <c r="N55" s="167">
        <v>22209696</v>
      </c>
      <c r="O55" s="39"/>
    </row>
    <row r="56" spans="1:15" ht="22.5">
      <c r="A56" s="165" t="s">
        <v>383</v>
      </c>
      <c r="B56" s="166" t="s">
        <v>153</v>
      </c>
      <c r="C56" s="164" t="s">
        <v>154</v>
      </c>
      <c r="D56" s="164" t="s">
        <v>384</v>
      </c>
      <c r="E56" s="164" t="s">
        <v>361</v>
      </c>
      <c r="F56" s="164" t="s">
        <v>386</v>
      </c>
      <c r="G56" s="164" t="s">
        <v>10</v>
      </c>
      <c r="H56" s="164" t="s">
        <v>384</v>
      </c>
      <c r="I56" s="164" t="s">
        <v>346</v>
      </c>
      <c r="J56" s="164" t="s">
        <v>350</v>
      </c>
      <c r="K56" s="164" t="s">
        <v>351</v>
      </c>
      <c r="L56" s="167">
        <v>450000</v>
      </c>
      <c r="M56" s="167">
        <v>450000</v>
      </c>
      <c r="N56" s="167">
        <v>450000</v>
      </c>
      <c r="O56" s="39"/>
    </row>
    <row r="57" spans="1:15" ht="22.5">
      <c r="A57" s="165" t="s">
        <v>383</v>
      </c>
      <c r="B57" s="166" t="s">
        <v>153</v>
      </c>
      <c r="C57" s="164" t="s">
        <v>154</v>
      </c>
      <c r="D57" s="164" t="s">
        <v>384</v>
      </c>
      <c r="E57" s="164" t="s">
        <v>363</v>
      </c>
      <c r="F57" s="164" t="s">
        <v>386</v>
      </c>
      <c r="G57" s="164" t="s">
        <v>10</v>
      </c>
      <c r="H57" s="164" t="s">
        <v>384</v>
      </c>
      <c r="I57" s="164" t="s">
        <v>346</v>
      </c>
      <c r="J57" s="164" t="s">
        <v>350</v>
      </c>
      <c r="K57" s="164" t="s">
        <v>351</v>
      </c>
      <c r="L57" s="167">
        <v>200002</v>
      </c>
      <c r="M57" s="167">
        <v>200002</v>
      </c>
      <c r="N57" s="167">
        <v>200002</v>
      </c>
      <c r="O57" s="39"/>
    </row>
    <row r="58" spans="1:15" ht="33.75">
      <c r="A58" s="165" t="s">
        <v>387</v>
      </c>
      <c r="B58" s="166" t="s">
        <v>155</v>
      </c>
      <c r="C58" s="164" t="s">
        <v>156</v>
      </c>
      <c r="D58" s="164" t="s">
        <v>346</v>
      </c>
      <c r="E58" s="164" t="s">
        <v>347</v>
      </c>
      <c r="F58" s="164" t="s">
        <v>348</v>
      </c>
      <c r="G58" s="164" t="s">
        <v>349</v>
      </c>
      <c r="H58" s="164" t="s">
        <v>346</v>
      </c>
      <c r="I58" s="164" t="s">
        <v>346</v>
      </c>
      <c r="J58" s="164" t="s">
        <v>350</v>
      </c>
      <c r="K58" s="164" t="s">
        <v>351</v>
      </c>
      <c r="L58" s="167">
        <v>25552418</v>
      </c>
      <c r="M58" s="167">
        <v>25552418</v>
      </c>
      <c r="N58" s="167">
        <v>25552418</v>
      </c>
      <c r="O58" s="39"/>
    </row>
    <row r="59" spans="1:15" ht="22.5">
      <c r="A59" s="165" t="s">
        <v>388</v>
      </c>
      <c r="B59" s="166" t="s">
        <v>157</v>
      </c>
      <c r="C59" s="164" t="s">
        <v>156</v>
      </c>
      <c r="D59" s="164" t="s">
        <v>389</v>
      </c>
      <c r="E59" s="164" t="s">
        <v>359</v>
      </c>
      <c r="F59" s="164" t="s">
        <v>390</v>
      </c>
      <c r="G59" s="164" t="s">
        <v>10</v>
      </c>
      <c r="H59" s="164" t="s">
        <v>389</v>
      </c>
      <c r="I59" s="164" t="s">
        <v>346</v>
      </c>
      <c r="J59" s="164" t="s">
        <v>350</v>
      </c>
      <c r="K59" s="164" t="s">
        <v>351</v>
      </c>
      <c r="L59" s="167">
        <v>1320956</v>
      </c>
      <c r="M59" s="167">
        <v>1320956</v>
      </c>
      <c r="N59" s="167">
        <v>1320956</v>
      </c>
      <c r="O59" s="39"/>
    </row>
    <row r="60" spans="1:15" ht="22.5">
      <c r="A60" s="165" t="s">
        <v>388</v>
      </c>
      <c r="B60" s="166" t="s">
        <v>157</v>
      </c>
      <c r="C60" s="164" t="s">
        <v>156</v>
      </c>
      <c r="D60" s="164" t="s">
        <v>389</v>
      </c>
      <c r="E60" s="164" t="s">
        <v>361</v>
      </c>
      <c r="F60" s="164" t="s">
        <v>391</v>
      </c>
      <c r="G60" s="164" t="s">
        <v>10</v>
      </c>
      <c r="H60" s="164" t="s">
        <v>389</v>
      </c>
      <c r="I60" s="164" t="s">
        <v>346</v>
      </c>
      <c r="J60" s="164" t="s">
        <v>350</v>
      </c>
      <c r="K60" s="164" t="s">
        <v>351</v>
      </c>
      <c r="L60" s="167">
        <v>17551160</v>
      </c>
      <c r="M60" s="167">
        <v>17551160</v>
      </c>
      <c r="N60" s="167">
        <v>17551160</v>
      </c>
      <c r="O60" s="39"/>
    </row>
    <row r="61" spans="1:16" ht="22.5">
      <c r="A61" s="165" t="s">
        <v>388</v>
      </c>
      <c r="B61" s="166" t="s">
        <v>157</v>
      </c>
      <c r="C61" s="164" t="s">
        <v>156</v>
      </c>
      <c r="D61" s="164" t="s">
        <v>389</v>
      </c>
      <c r="E61" s="164" t="s">
        <v>363</v>
      </c>
      <c r="F61" s="164" t="s">
        <v>391</v>
      </c>
      <c r="G61" s="164" t="s">
        <v>10</v>
      </c>
      <c r="H61" s="164" t="s">
        <v>389</v>
      </c>
      <c r="I61" s="164" t="s">
        <v>346</v>
      </c>
      <c r="J61" s="164" t="s">
        <v>350</v>
      </c>
      <c r="K61" s="164" t="s">
        <v>351</v>
      </c>
      <c r="L61" s="167">
        <v>6680302</v>
      </c>
      <c r="M61" s="167">
        <v>6680302</v>
      </c>
      <c r="N61" s="167">
        <v>6680302</v>
      </c>
      <c r="O61" s="39"/>
      <c r="P61" s="130">
        <f>L62+L64+L66</f>
        <v>14369337.91</v>
      </c>
    </row>
    <row r="62" spans="1:15" ht="33.75">
      <c r="A62" s="165" t="s">
        <v>392</v>
      </c>
      <c r="B62" s="166" t="s">
        <v>160</v>
      </c>
      <c r="C62" s="164" t="s">
        <v>161</v>
      </c>
      <c r="D62" s="164" t="s">
        <v>346</v>
      </c>
      <c r="E62" s="164" t="s">
        <v>347</v>
      </c>
      <c r="F62" s="164" t="s">
        <v>348</v>
      </c>
      <c r="G62" s="164" t="s">
        <v>349</v>
      </c>
      <c r="H62" s="164" t="s">
        <v>346</v>
      </c>
      <c r="I62" s="164" t="s">
        <v>346</v>
      </c>
      <c r="J62" s="164" t="s">
        <v>350</v>
      </c>
      <c r="K62" s="164" t="s">
        <v>351</v>
      </c>
      <c r="L62" s="167">
        <v>7190937.91</v>
      </c>
      <c r="M62" s="167">
        <v>7188400</v>
      </c>
      <c r="N62" s="167">
        <v>7188400</v>
      </c>
      <c r="O62" s="39"/>
    </row>
    <row r="63" spans="1:15" ht="33.75">
      <c r="A63" s="165" t="s">
        <v>393</v>
      </c>
      <c r="B63" s="166" t="s">
        <v>162</v>
      </c>
      <c r="C63" s="164" t="s">
        <v>163</v>
      </c>
      <c r="D63" s="164" t="s">
        <v>346</v>
      </c>
      <c r="E63" s="164" t="s">
        <v>347</v>
      </c>
      <c r="F63" s="164" t="s">
        <v>348</v>
      </c>
      <c r="G63" s="164" t="s">
        <v>349</v>
      </c>
      <c r="H63" s="164" t="s">
        <v>346</v>
      </c>
      <c r="I63" s="164" t="s">
        <v>346</v>
      </c>
      <c r="J63" s="164" t="s">
        <v>350</v>
      </c>
      <c r="K63" s="164" t="s">
        <v>351</v>
      </c>
      <c r="L63" s="167">
        <v>7168400</v>
      </c>
      <c r="M63" s="167">
        <v>7168400</v>
      </c>
      <c r="N63" s="167">
        <v>7168400</v>
      </c>
      <c r="O63" s="39"/>
    </row>
    <row r="64" spans="1:15" ht="22.5">
      <c r="A64" s="165" t="s">
        <v>394</v>
      </c>
      <c r="B64" s="166" t="s">
        <v>162</v>
      </c>
      <c r="C64" s="164" t="s">
        <v>163</v>
      </c>
      <c r="D64" s="164" t="s">
        <v>395</v>
      </c>
      <c r="E64" s="164" t="s">
        <v>359</v>
      </c>
      <c r="F64" s="164" t="s">
        <v>396</v>
      </c>
      <c r="G64" s="164" t="s">
        <v>10</v>
      </c>
      <c r="H64" s="164" t="s">
        <v>395</v>
      </c>
      <c r="I64" s="164" t="s">
        <v>346</v>
      </c>
      <c r="J64" s="164" t="s">
        <v>350</v>
      </c>
      <c r="K64" s="164" t="s">
        <v>351</v>
      </c>
      <c r="L64" s="167">
        <v>7168400</v>
      </c>
      <c r="M64" s="167">
        <v>7168400</v>
      </c>
      <c r="N64" s="167">
        <v>7168400</v>
      </c>
      <c r="O64" s="39"/>
    </row>
    <row r="65" spans="1:15" ht="33.75">
      <c r="A65" s="165" t="s">
        <v>397</v>
      </c>
      <c r="B65" s="166" t="s">
        <v>164</v>
      </c>
      <c r="C65" s="164" t="s">
        <v>165</v>
      </c>
      <c r="D65" s="164" t="s">
        <v>346</v>
      </c>
      <c r="E65" s="164" t="s">
        <v>347</v>
      </c>
      <c r="F65" s="164" t="s">
        <v>348</v>
      </c>
      <c r="G65" s="164" t="s">
        <v>349</v>
      </c>
      <c r="H65" s="164" t="s">
        <v>346</v>
      </c>
      <c r="I65" s="164" t="s">
        <v>346</v>
      </c>
      <c r="J65" s="164" t="s">
        <v>350</v>
      </c>
      <c r="K65" s="164" t="s">
        <v>351</v>
      </c>
      <c r="L65" s="167">
        <v>10000</v>
      </c>
      <c r="M65" s="167">
        <v>10000</v>
      </c>
      <c r="N65" s="167">
        <v>10000</v>
      </c>
      <c r="O65" s="39"/>
    </row>
    <row r="66" spans="1:15" ht="33.75">
      <c r="A66" s="165" t="s">
        <v>398</v>
      </c>
      <c r="B66" s="166" t="s">
        <v>164</v>
      </c>
      <c r="C66" s="164" t="s">
        <v>165</v>
      </c>
      <c r="D66" s="164" t="s">
        <v>399</v>
      </c>
      <c r="E66" s="164" t="s">
        <v>347</v>
      </c>
      <c r="F66" s="164" t="s">
        <v>400</v>
      </c>
      <c r="G66" s="164" t="s">
        <v>8</v>
      </c>
      <c r="H66" s="164" t="s">
        <v>399</v>
      </c>
      <c r="I66" s="164" t="s">
        <v>346</v>
      </c>
      <c r="J66" s="164" t="s">
        <v>350</v>
      </c>
      <c r="K66" s="164" t="s">
        <v>351</v>
      </c>
      <c r="L66" s="167">
        <v>10000</v>
      </c>
      <c r="M66" s="167">
        <v>10000</v>
      </c>
      <c r="N66" s="167">
        <v>10000</v>
      </c>
      <c r="O66" s="39"/>
    </row>
    <row r="67" spans="1:15" ht="33.75">
      <c r="A67" s="165" t="s">
        <v>401</v>
      </c>
      <c r="B67" s="166" t="s">
        <v>166</v>
      </c>
      <c r="C67" s="164" t="s">
        <v>167</v>
      </c>
      <c r="D67" s="164" t="s">
        <v>346</v>
      </c>
      <c r="E67" s="164" t="s">
        <v>347</v>
      </c>
      <c r="F67" s="164" t="s">
        <v>348</v>
      </c>
      <c r="G67" s="164" t="s">
        <v>349</v>
      </c>
      <c r="H67" s="164" t="s">
        <v>346</v>
      </c>
      <c r="I67" s="164" t="s">
        <v>346</v>
      </c>
      <c r="J67" s="164" t="s">
        <v>350</v>
      </c>
      <c r="K67" s="164" t="s">
        <v>351</v>
      </c>
      <c r="L67" s="167">
        <v>12537.91</v>
      </c>
      <c r="M67" s="167">
        <v>10000</v>
      </c>
      <c r="N67" s="167">
        <v>10000</v>
      </c>
      <c r="O67" s="39"/>
    </row>
    <row r="68" spans="1:15" ht="33.75">
      <c r="A68" s="165" t="s">
        <v>402</v>
      </c>
      <c r="B68" s="166" t="s">
        <v>166</v>
      </c>
      <c r="C68" s="164" t="s">
        <v>167</v>
      </c>
      <c r="D68" s="164" t="s">
        <v>403</v>
      </c>
      <c r="E68" s="164" t="s">
        <v>347</v>
      </c>
      <c r="F68" s="164" t="s">
        <v>404</v>
      </c>
      <c r="G68" s="164" t="s">
        <v>8</v>
      </c>
      <c r="H68" s="164" t="s">
        <v>403</v>
      </c>
      <c r="I68" s="164" t="s">
        <v>346</v>
      </c>
      <c r="J68" s="164" t="s">
        <v>350</v>
      </c>
      <c r="K68" s="164" t="s">
        <v>351</v>
      </c>
      <c r="L68" s="167">
        <v>10000</v>
      </c>
      <c r="M68" s="167">
        <v>10000</v>
      </c>
      <c r="N68" s="167">
        <v>10000</v>
      </c>
      <c r="O68" s="39"/>
    </row>
    <row r="69" spans="1:15" ht="33.75">
      <c r="A69" s="165" t="s">
        <v>402</v>
      </c>
      <c r="B69" s="166" t="s">
        <v>166</v>
      </c>
      <c r="C69" s="164" t="s">
        <v>167</v>
      </c>
      <c r="D69" s="164" t="s">
        <v>403</v>
      </c>
      <c r="E69" s="164" t="s">
        <v>347</v>
      </c>
      <c r="F69" s="164" t="s">
        <v>405</v>
      </c>
      <c r="G69" s="164" t="s">
        <v>8</v>
      </c>
      <c r="H69" s="164" t="s">
        <v>403</v>
      </c>
      <c r="I69" s="164" t="s">
        <v>346</v>
      </c>
      <c r="J69" s="164" t="s">
        <v>350</v>
      </c>
      <c r="K69" s="164" t="s">
        <v>351</v>
      </c>
      <c r="L69" s="167">
        <v>2537.91</v>
      </c>
      <c r="M69" s="167"/>
      <c r="N69" s="167"/>
      <c r="O69" s="39"/>
    </row>
    <row r="70" spans="1:15" ht="33.75">
      <c r="A70" s="165" t="s">
        <v>406</v>
      </c>
      <c r="B70" s="166" t="s">
        <v>168</v>
      </c>
      <c r="C70" s="164" t="s">
        <v>346</v>
      </c>
      <c r="D70" s="164" t="s">
        <v>346</v>
      </c>
      <c r="E70" s="164" t="s">
        <v>347</v>
      </c>
      <c r="F70" s="164" t="s">
        <v>348</v>
      </c>
      <c r="G70" s="164" t="s">
        <v>349</v>
      </c>
      <c r="H70" s="164" t="s">
        <v>346</v>
      </c>
      <c r="I70" s="164" t="s">
        <v>346</v>
      </c>
      <c r="J70" s="164" t="s">
        <v>350</v>
      </c>
      <c r="K70" s="164" t="s">
        <v>351</v>
      </c>
      <c r="L70" s="167">
        <v>49846163.65</v>
      </c>
      <c r="M70" s="167">
        <v>46299837.66</v>
      </c>
      <c r="N70" s="167">
        <v>46299837.66</v>
      </c>
      <c r="O70" s="39"/>
    </row>
    <row r="71" spans="1:15" ht="33.75">
      <c r="A71" s="165" t="s">
        <v>407</v>
      </c>
      <c r="B71" s="166" t="s">
        <v>169</v>
      </c>
      <c r="C71" s="164" t="s">
        <v>170</v>
      </c>
      <c r="D71" s="164" t="s">
        <v>346</v>
      </c>
      <c r="E71" s="164" t="s">
        <v>347</v>
      </c>
      <c r="F71" s="164" t="s">
        <v>348</v>
      </c>
      <c r="G71" s="164" t="s">
        <v>349</v>
      </c>
      <c r="H71" s="164" t="s">
        <v>346</v>
      </c>
      <c r="I71" s="164" t="s">
        <v>346</v>
      </c>
      <c r="J71" s="164" t="s">
        <v>350</v>
      </c>
      <c r="K71" s="164" t="s">
        <v>351</v>
      </c>
      <c r="L71" s="167">
        <v>42846163.65</v>
      </c>
      <c r="M71" s="167">
        <v>39299837.66</v>
      </c>
      <c r="N71" s="167">
        <v>39299837.66</v>
      </c>
      <c r="O71" s="39"/>
    </row>
    <row r="72" spans="1:15" ht="22.5">
      <c r="A72" s="165" t="s">
        <v>432</v>
      </c>
      <c r="B72" s="166" t="s">
        <v>169</v>
      </c>
      <c r="C72" s="164" t="s">
        <v>170</v>
      </c>
      <c r="D72" s="164" t="s">
        <v>433</v>
      </c>
      <c r="E72" s="164" t="s">
        <v>531</v>
      </c>
      <c r="F72" s="164" t="s">
        <v>348</v>
      </c>
      <c r="G72" s="164" t="s">
        <v>11</v>
      </c>
      <c r="H72" s="164" t="s">
        <v>433</v>
      </c>
      <c r="I72" s="164" t="s">
        <v>346</v>
      </c>
      <c r="J72" s="164" t="s">
        <v>350</v>
      </c>
      <c r="K72" s="164" t="s">
        <v>351</v>
      </c>
      <c r="L72" s="167">
        <v>1700000</v>
      </c>
      <c r="M72" s="167"/>
      <c r="N72" s="167"/>
      <c r="O72" s="39"/>
    </row>
    <row r="73" spans="1:15" ht="22.5">
      <c r="A73" s="165" t="s">
        <v>408</v>
      </c>
      <c r="B73" s="166" t="s">
        <v>169</v>
      </c>
      <c r="C73" s="164" t="s">
        <v>170</v>
      </c>
      <c r="D73" s="164" t="s">
        <v>409</v>
      </c>
      <c r="E73" s="164" t="s">
        <v>372</v>
      </c>
      <c r="F73" s="164" t="s">
        <v>348</v>
      </c>
      <c r="G73" s="164" t="s">
        <v>11</v>
      </c>
      <c r="H73" s="164" t="s">
        <v>409</v>
      </c>
      <c r="I73" s="164" t="s">
        <v>346</v>
      </c>
      <c r="J73" s="164" t="s">
        <v>350</v>
      </c>
      <c r="K73" s="164" t="s">
        <v>351</v>
      </c>
      <c r="L73" s="167">
        <v>2000000</v>
      </c>
      <c r="M73" s="167">
        <v>2000000</v>
      </c>
      <c r="N73" s="167">
        <v>2000000</v>
      </c>
      <c r="O73" s="39"/>
    </row>
    <row r="74" spans="1:15" ht="22.5">
      <c r="A74" s="165" t="s">
        <v>415</v>
      </c>
      <c r="B74" s="166" t="s">
        <v>169</v>
      </c>
      <c r="C74" s="164" t="s">
        <v>170</v>
      </c>
      <c r="D74" s="164" t="s">
        <v>416</v>
      </c>
      <c r="E74" s="164" t="s">
        <v>372</v>
      </c>
      <c r="F74" s="164" t="s">
        <v>348</v>
      </c>
      <c r="G74" s="164" t="s">
        <v>11</v>
      </c>
      <c r="H74" s="164" t="s">
        <v>416</v>
      </c>
      <c r="I74" s="164" t="s">
        <v>346</v>
      </c>
      <c r="J74" s="164" t="s">
        <v>350</v>
      </c>
      <c r="K74" s="164" t="s">
        <v>351</v>
      </c>
      <c r="L74" s="167">
        <v>1390000</v>
      </c>
      <c r="M74" s="167">
        <v>1390000</v>
      </c>
      <c r="N74" s="167">
        <v>1390000</v>
      </c>
      <c r="O74" s="39"/>
    </row>
    <row r="75" spans="1:15" ht="22.5">
      <c r="A75" s="165" t="s">
        <v>415</v>
      </c>
      <c r="B75" s="166" t="s">
        <v>169</v>
      </c>
      <c r="C75" s="164" t="s">
        <v>170</v>
      </c>
      <c r="D75" s="164" t="s">
        <v>416</v>
      </c>
      <c r="E75" s="164" t="s">
        <v>373</v>
      </c>
      <c r="F75" s="164" t="s">
        <v>348</v>
      </c>
      <c r="G75" s="164" t="s">
        <v>11</v>
      </c>
      <c r="H75" s="164" t="s">
        <v>416</v>
      </c>
      <c r="I75" s="164" t="s">
        <v>346</v>
      </c>
      <c r="J75" s="164" t="s">
        <v>350</v>
      </c>
      <c r="K75" s="164" t="s">
        <v>351</v>
      </c>
      <c r="L75" s="167">
        <v>1390000</v>
      </c>
      <c r="M75" s="167">
        <v>1390000</v>
      </c>
      <c r="N75" s="167">
        <v>1390000</v>
      </c>
      <c r="O75" s="39"/>
    </row>
    <row r="76" spans="1:15" ht="33.75">
      <c r="A76" s="165" t="s">
        <v>411</v>
      </c>
      <c r="B76" s="166" t="s">
        <v>169</v>
      </c>
      <c r="C76" s="164" t="s">
        <v>170</v>
      </c>
      <c r="D76" s="164" t="s">
        <v>412</v>
      </c>
      <c r="E76" s="164" t="s">
        <v>347</v>
      </c>
      <c r="F76" s="164" t="s">
        <v>413</v>
      </c>
      <c r="G76" s="164" t="s">
        <v>8</v>
      </c>
      <c r="H76" s="164" t="s">
        <v>412</v>
      </c>
      <c r="I76" s="164" t="s">
        <v>346</v>
      </c>
      <c r="J76" s="164" t="s">
        <v>350</v>
      </c>
      <c r="K76" s="164" t="s">
        <v>351</v>
      </c>
      <c r="L76" s="167">
        <v>100000</v>
      </c>
      <c r="M76" s="167">
        <v>50000</v>
      </c>
      <c r="N76" s="167">
        <v>50000</v>
      </c>
      <c r="O76" s="39"/>
    </row>
    <row r="77" spans="1:15" ht="33.75">
      <c r="A77" s="165" t="s">
        <v>422</v>
      </c>
      <c r="B77" s="166" t="s">
        <v>169</v>
      </c>
      <c r="C77" s="164" t="s">
        <v>170</v>
      </c>
      <c r="D77" s="164" t="s">
        <v>423</v>
      </c>
      <c r="E77" s="164" t="s">
        <v>347</v>
      </c>
      <c r="F77" s="164" t="s">
        <v>424</v>
      </c>
      <c r="G77" s="164" t="s">
        <v>8</v>
      </c>
      <c r="H77" s="164" t="s">
        <v>423</v>
      </c>
      <c r="I77" s="164" t="s">
        <v>346</v>
      </c>
      <c r="J77" s="164" t="s">
        <v>350</v>
      </c>
      <c r="K77" s="164" t="s">
        <v>351</v>
      </c>
      <c r="L77" s="167">
        <v>128259.66</v>
      </c>
      <c r="M77" s="167">
        <v>75237.66</v>
      </c>
      <c r="N77" s="167">
        <v>75237.66</v>
      </c>
      <c r="O77" s="39"/>
    </row>
    <row r="78" spans="1:15" ht="33.75">
      <c r="A78" s="165" t="s">
        <v>415</v>
      </c>
      <c r="B78" s="166" t="s">
        <v>169</v>
      </c>
      <c r="C78" s="164" t="s">
        <v>170</v>
      </c>
      <c r="D78" s="164" t="s">
        <v>416</v>
      </c>
      <c r="E78" s="164" t="s">
        <v>347</v>
      </c>
      <c r="F78" s="164" t="s">
        <v>417</v>
      </c>
      <c r="G78" s="164" t="s">
        <v>8</v>
      </c>
      <c r="H78" s="164" t="s">
        <v>416</v>
      </c>
      <c r="I78" s="164" t="s">
        <v>346</v>
      </c>
      <c r="J78" s="164" t="s">
        <v>350</v>
      </c>
      <c r="K78" s="164" t="s">
        <v>351</v>
      </c>
      <c r="L78" s="167">
        <v>350388.24</v>
      </c>
      <c r="M78" s="167">
        <v>260000</v>
      </c>
      <c r="N78" s="167">
        <v>260000</v>
      </c>
      <c r="O78" s="39"/>
    </row>
    <row r="79" spans="1:15" ht="33.75">
      <c r="A79" s="165" t="s">
        <v>408</v>
      </c>
      <c r="B79" s="166" t="s">
        <v>169</v>
      </c>
      <c r="C79" s="164" t="s">
        <v>170</v>
      </c>
      <c r="D79" s="164" t="s">
        <v>409</v>
      </c>
      <c r="E79" s="164" t="s">
        <v>347</v>
      </c>
      <c r="F79" s="164" t="s">
        <v>410</v>
      </c>
      <c r="G79" s="164" t="s">
        <v>8</v>
      </c>
      <c r="H79" s="164" t="s">
        <v>409</v>
      </c>
      <c r="I79" s="164" t="s">
        <v>346</v>
      </c>
      <c r="J79" s="164" t="s">
        <v>350</v>
      </c>
      <c r="K79" s="164" t="s">
        <v>351</v>
      </c>
      <c r="L79" s="167">
        <v>9500000</v>
      </c>
      <c r="M79" s="167">
        <v>9000000</v>
      </c>
      <c r="N79" s="167">
        <v>9000000</v>
      </c>
      <c r="O79" s="39"/>
    </row>
    <row r="80" spans="1:15" ht="33.75">
      <c r="A80" s="165" t="s">
        <v>411</v>
      </c>
      <c r="B80" s="166" t="s">
        <v>169</v>
      </c>
      <c r="C80" s="164" t="s">
        <v>170</v>
      </c>
      <c r="D80" s="164" t="s">
        <v>412</v>
      </c>
      <c r="E80" s="164" t="s">
        <v>347</v>
      </c>
      <c r="F80" s="164" t="s">
        <v>414</v>
      </c>
      <c r="G80" s="164" t="s">
        <v>8</v>
      </c>
      <c r="H80" s="164" t="s">
        <v>412</v>
      </c>
      <c r="I80" s="164" t="s">
        <v>346</v>
      </c>
      <c r="J80" s="164" t="s">
        <v>350</v>
      </c>
      <c r="K80" s="164" t="s">
        <v>351</v>
      </c>
      <c r="L80" s="167">
        <v>100000</v>
      </c>
      <c r="M80" s="167"/>
      <c r="N80" s="167"/>
      <c r="O80" s="39"/>
    </row>
    <row r="81" spans="1:15" ht="33.75">
      <c r="A81" s="165" t="s">
        <v>415</v>
      </c>
      <c r="B81" s="166" t="s">
        <v>169</v>
      </c>
      <c r="C81" s="164" t="s">
        <v>170</v>
      </c>
      <c r="D81" s="164" t="s">
        <v>416</v>
      </c>
      <c r="E81" s="164" t="s">
        <v>347</v>
      </c>
      <c r="F81" s="164" t="s">
        <v>418</v>
      </c>
      <c r="G81" s="164" t="s">
        <v>8</v>
      </c>
      <c r="H81" s="164" t="s">
        <v>416</v>
      </c>
      <c r="I81" s="164" t="s">
        <v>346</v>
      </c>
      <c r="J81" s="164" t="s">
        <v>350</v>
      </c>
      <c r="K81" s="164" t="s">
        <v>351</v>
      </c>
      <c r="L81" s="167">
        <v>5702915.75</v>
      </c>
      <c r="M81" s="167">
        <v>5000000</v>
      </c>
      <c r="N81" s="167">
        <v>5000000</v>
      </c>
      <c r="O81" s="39"/>
    </row>
    <row r="82" spans="1:15" ht="33.75">
      <c r="A82" s="165" t="s">
        <v>419</v>
      </c>
      <c r="B82" s="166" t="s">
        <v>169</v>
      </c>
      <c r="C82" s="164" t="s">
        <v>170</v>
      </c>
      <c r="D82" s="164" t="s">
        <v>420</v>
      </c>
      <c r="E82" s="164" t="s">
        <v>347</v>
      </c>
      <c r="F82" s="164" t="s">
        <v>421</v>
      </c>
      <c r="G82" s="164" t="s">
        <v>8</v>
      </c>
      <c r="H82" s="164" t="s">
        <v>420</v>
      </c>
      <c r="I82" s="164" t="s">
        <v>346</v>
      </c>
      <c r="J82" s="164" t="s">
        <v>350</v>
      </c>
      <c r="K82" s="164" t="s">
        <v>351</v>
      </c>
      <c r="L82" s="167">
        <v>200000</v>
      </c>
      <c r="M82" s="167"/>
      <c r="N82" s="167"/>
      <c r="O82" s="39"/>
    </row>
    <row r="83" spans="1:15" ht="33.75">
      <c r="A83" s="165" t="s">
        <v>422</v>
      </c>
      <c r="B83" s="166" t="s">
        <v>169</v>
      </c>
      <c r="C83" s="164" t="s">
        <v>170</v>
      </c>
      <c r="D83" s="164" t="s">
        <v>423</v>
      </c>
      <c r="E83" s="164" t="s">
        <v>347</v>
      </c>
      <c r="F83" s="164" t="s">
        <v>425</v>
      </c>
      <c r="G83" s="164" t="s">
        <v>8</v>
      </c>
      <c r="H83" s="164" t="s">
        <v>423</v>
      </c>
      <c r="I83" s="164" t="s">
        <v>346</v>
      </c>
      <c r="J83" s="164" t="s">
        <v>350</v>
      </c>
      <c r="K83" s="164" t="s">
        <v>351</v>
      </c>
      <c r="L83" s="167">
        <v>150000</v>
      </c>
      <c r="M83" s="167"/>
      <c r="N83" s="167"/>
      <c r="O83" s="39"/>
    </row>
    <row r="84" spans="1:15" ht="22.5">
      <c r="A84" s="165" t="s">
        <v>426</v>
      </c>
      <c r="B84" s="166" t="s">
        <v>169</v>
      </c>
      <c r="C84" s="164" t="s">
        <v>170</v>
      </c>
      <c r="D84" s="164" t="s">
        <v>427</v>
      </c>
      <c r="E84" s="164" t="s">
        <v>359</v>
      </c>
      <c r="F84" s="164" t="s">
        <v>428</v>
      </c>
      <c r="G84" s="164" t="s">
        <v>10</v>
      </c>
      <c r="H84" s="164" t="s">
        <v>427</v>
      </c>
      <c r="I84" s="164" t="s">
        <v>346</v>
      </c>
      <c r="J84" s="164" t="s">
        <v>350</v>
      </c>
      <c r="K84" s="164" t="s">
        <v>351</v>
      </c>
      <c r="L84" s="167">
        <v>200000</v>
      </c>
      <c r="M84" s="167">
        <v>200000</v>
      </c>
      <c r="N84" s="167">
        <v>200000</v>
      </c>
      <c r="O84" s="39"/>
    </row>
    <row r="85" spans="1:15" ht="22.5">
      <c r="A85" s="165" t="s">
        <v>429</v>
      </c>
      <c r="B85" s="166" t="s">
        <v>169</v>
      </c>
      <c r="C85" s="164" t="s">
        <v>170</v>
      </c>
      <c r="D85" s="164" t="s">
        <v>430</v>
      </c>
      <c r="E85" s="164" t="s">
        <v>359</v>
      </c>
      <c r="F85" s="164" t="s">
        <v>431</v>
      </c>
      <c r="G85" s="164" t="s">
        <v>10</v>
      </c>
      <c r="H85" s="164" t="s">
        <v>430</v>
      </c>
      <c r="I85" s="164" t="s">
        <v>346</v>
      </c>
      <c r="J85" s="164" t="s">
        <v>350</v>
      </c>
      <c r="K85" s="164" t="s">
        <v>351</v>
      </c>
      <c r="L85" s="167">
        <v>1990000</v>
      </c>
      <c r="M85" s="167">
        <v>1990000</v>
      </c>
      <c r="N85" s="167">
        <v>1990000</v>
      </c>
      <c r="O85" s="39"/>
    </row>
    <row r="86" spans="1:15" ht="22.5">
      <c r="A86" s="165" t="s">
        <v>432</v>
      </c>
      <c r="B86" s="166" t="s">
        <v>169</v>
      </c>
      <c r="C86" s="164" t="s">
        <v>170</v>
      </c>
      <c r="D86" s="164" t="s">
        <v>433</v>
      </c>
      <c r="E86" s="164" t="s">
        <v>359</v>
      </c>
      <c r="F86" s="164" t="s">
        <v>434</v>
      </c>
      <c r="G86" s="164" t="s">
        <v>10</v>
      </c>
      <c r="H86" s="164" t="s">
        <v>433</v>
      </c>
      <c r="I86" s="164" t="s">
        <v>346</v>
      </c>
      <c r="J86" s="164" t="s">
        <v>350</v>
      </c>
      <c r="K86" s="164" t="s">
        <v>351</v>
      </c>
      <c r="L86" s="167">
        <v>3391400</v>
      </c>
      <c r="M86" s="167">
        <v>3391400</v>
      </c>
      <c r="N86" s="167">
        <v>3391400</v>
      </c>
      <c r="O86" s="39"/>
    </row>
    <row r="87" spans="1:15" ht="22.5">
      <c r="A87" s="165" t="s">
        <v>408</v>
      </c>
      <c r="B87" s="166" t="s">
        <v>169</v>
      </c>
      <c r="C87" s="164" t="s">
        <v>170</v>
      </c>
      <c r="D87" s="164" t="s">
        <v>409</v>
      </c>
      <c r="E87" s="164" t="s">
        <v>359</v>
      </c>
      <c r="F87" s="164" t="s">
        <v>435</v>
      </c>
      <c r="G87" s="164" t="s">
        <v>10</v>
      </c>
      <c r="H87" s="164" t="s">
        <v>409</v>
      </c>
      <c r="I87" s="164" t="s">
        <v>346</v>
      </c>
      <c r="J87" s="164" t="s">
        <v>350</v>
      </c>
      <c r="K87" s="164" t="s">
        <v>351</v>
      </c>
      <c r="L87" s="167">
        <v>11303200</v>
      </c>
      <c r="M87" s="167">
        <v>11303200</v>
      </c>
      <c r="N87" s="167">
        <v>11303200</v>
      </c>
      <c r="O87" s="39"/>
    </row>
    <row r="88" spans="1:15" ht="22.5">
      <c r="A88" s="165" t="s">
        <v>411</v>
      </c>
      <c r="B88" s="166" t="s">
        <v>169</v>
      </c>
      <c r="C88" s="164" t="s">
        <v>170</v>
      </c>
      <c r="D88" s="164" t="s">
        <v>412</v>
      </c>
      <c r="E88" s="164" t="s">
        <v>359</v>
      </c>
      <c r="F88" s="164" t="s">
        <v>436</v>
      </c>
      <c r="G88" s="164" t="s">
        <v>10</v>
      </c>
      <c r="H88" s="164" t="s">
        <v>412</v>
      </c>
      <c r="I88" s="164" t="s">
        <v>346</v>
      </c>
      <c r="J88" s="164" t="s">
        <v>350</v>
      </c>
      <c r="K88" s="164" t="s">
        <v>351</v>
      </c>
      <c r="L88" s="167">
        <v>800000</v>
      </c>
      <c r="M88" s="167">
        <v>800000</v>
      </c>
      <c r="N88" s="167">
        <v>800000</v>
      </c>
      <c r="O88" s="39"/>
    </row>
    <row r="89" spans="1:15" ht="22.5">
      <c r="A89" s="165" t="s">
        <v>437</v>
      </c>
      <c r="B89" s="166" t="s">
        <v>169</v>
      </c>
      <c r="C89" s="164" t="s">
        <v>170</v>
      </c>
      <c r="D89" s="164" t="s">
        <v>438</v>
      </c>
      <c r="E89" s="164" t="s">
        <v>359</v>
      </c>
      <c r="F89" s="164" t="s">
        <v>439</v>
      </c>
      <c r="G89" s="164" t="s">
        <v>10</v>
      </c>
      <c r="H89" s="164" t="s">
        <v>438</v>
      </c>
      <c r="I89" s="164" t="s">
        <v>346</v>
      </c>
      <c r="J89" s="164" t="s">
        <v>350</v>
      </c>
      <c r="K89" s="164" t="s">
        <v>351</v>
      </c>
      <c r="L89" s="167">
        <v>30000</v>
      </c>
      <c r="M89" s="167">
        <v>30000</v>
      </c>
      <c r="N89" s="167">
        <v>30000</v>
      </c>
      <c r="O89" s="39"/>
    </row>
    <row r="90" spans="1:15" ht="22.5">
      <c r="A90" s="165" t="s">
        <v>440</v>
      </c>
      <c r="B90" s="166" t="s">
        <v>169</v>
      </c>
      <c r="C90" s="164" t="s">
        <v>170</v>
      </c>
      <c r="D90" s="164" t="s">
        <v>441</v>
      </c>
      <c r="E90" s="164" t="s">
        <v>359</v>
      </c>
      <c r="F90" s="164" t="s">
        <v>442</v>
      </c>
      <c r="G90" s="164" t="s">
        <v>10</v>
      </c>
      <c r="H90" s="164" t="s">
        <v>441</v>
      </c>
      <c r="I90" s="164" t="s">
        <v>346</v>
      </c>
      <c r="J90" s="164" t="s">
        <v>350</v>
      </c>
      <c r="K90" s="164" t="s">
        <v>351</v>
      </c>
      <c r="L90" s="167">
        <v>350000</v>
      </c>
      <c r="M90" s="167">
        <v>350000</v>
      </c>
      <c r="N90" s="167">
        <v>350000</v>
      </c>
      <c r="O90" s="39"/>
    </row>
    <row r="91" spans="1:15" ht="22.5">
      <c r="A91" s="165" t="s">
        <v>419</v>
      </c>
      <c r="B91" s="166" t="s">
        <v>169</v>
      </c>
      <c r="C91" s="164" t="s">
        <v>170</v>
      </c>
      <c r="D91" s="164" t="s">
        <v>420</v>
      </c>
      <c r="E91" s="164" t="s">
        <v>359</v>
      </c>
      <c r="F91" s="164" t="s">
        <v>443</v>
      </c>
      <c r="G91" s="164" t="s">
        <v>10</v>
      </c>
      <c r="H91" s="164" t="s">
        <v>420</v>
      </c>
      <c r="I91" s="164" t="s">
        <v>346</v>
      </c>
      <c r="J91" s="164" t="s">
        <v>350</v>
      </c>
      <c r="K91" s="164" t="s">
        <v>351</v>
      </c>
      <c r="L91" s="167">
        <v>200000</v>
      </c>
      <c r="M91" s="167">
        <v>200000</v>
      </c>
      <c r="N91" s="167">
        <v>200000</v>
      </c>
      <c r="O91" s="39"/>
    </row>
    <row r="92" spans="1:15" ht="22.5">
      <c r="A92" s="165" t="s">
        <v>422</v>
      </c>
      <c r="B92" s="166" t="s">
        <v>169</v>
      </c>
      <c r="C92" s="164" t="s">
        <v>170</v>
      </c>
      <c r="D92" s="164" t="s">
        <v>423</v>
      </c>
      <c r="E92" s="164" t="s">
        <v>359</v>
      </c>
      <c r="F92" s="164" t="s">
        <v>444</v>
      </c>
      <c r="G92" s="164" t="s">
        <v>10</v>
      </c>
      <c r="H92" s="164" t="s">
        <v>423</v>
      </c>
      <c r="I92" s="164" t="s">
        <v>346</v>
      </c>
      <c r="J92" s="164" t="s">
        <v>350</v>
      </c>
      <c r="K92" s="164" t="s">
        <v>351</v>
      </c>
      <c r="L92" s="167">
        <v>1200000</v>
      </c>
      <c r="M92" s="167">
        <v>1200000</v>
      </c>
      <c r="N92" s="167">
        <v>1200000</v>
      </c>
      <c r="O92" s="39"/>
    </row>
    <row r="93" spans="1:15" ht="22.5">
      <c r="A93" s="165" t="s">
        <v>422</v>
      </c>
      <c r="B93" s="166" t="s">
        <v>169</v>
      </c>
      <c r="C93" s="164" t="s">
        <v>170</v>
      </c>
      <c r="D93" s="164" t="s">
        <v>423</v>
      </c>
      <c r="E93" s="164" t="s">
        <v>361</v>
      </c>
      <c r="F93" s="164" t="s">
        <v>445</v>
      </c>
      <c r="G93" s="164" t="s">
        <v>10</v>
      </c>
      <c r="H93" s="164" t="s">
        <v>423</v>
      </c>
      <c r="I93" s="164" t="s">
        <v>346</v>
      </c>
      <c r="J93" s="164" t="s">
        <v>350</v>
      </c>
      <c r="K93" s="164" t="s">
        <v>351</v>
      </c>
      <c r="L93" s="167">
        <v>670000</v>
      </c>
      <c r="M93" s="167">
        <v>670000</v>
      </c>
      <c r="N93" s="167">
        <v>670000</v>
      </c>
      <c r="O93" s="39"/>
    </row>
    <row r="94" spans="1:15" ht="33.75">
      <c r="A94" s="165" t="s">
        <v>446</v>
      </c>
      <c r="B94" s="166" t="s">
        <v>171</v>
      </c>
      <c r="C94" s="164" t="s">
        <v>172</v>
      </c>
      <c r="D94" s="164" t="s">
        <v>346</v>
      </c>
      <c r="E94" s="164" t="s">
        <v>347</v>
      </c>
      <c r="F94" s="164" t="s">
        <v>348</v>
      </c>
      <c r="G94" s="164" t="s">
        <v>349</v>
      </c>
      <c r="H94" s="164" t="s">
        <v>346</v>
      </c>
      <c r="I94" s="164" t="s">
        <v>346</v>
      </c>
      <c r="J94" s="164" t="s">
        <v>350</v>
      </c>
      <c r="K94" s="164" t="s">
        <v>351</v>
      </c>
      <c r="L94" s="167">
        <v>7000000</v>
      </c>
      <c r="M94" s="167">
        <v>7000000</v>
      </c>
      <c r="N94" s="167">
        <v>7000000</v>
      </c>
      <c r="O94" s="39"/>
    </row>
    <row r="95" spans="1:15" ht="22.5">
      <c r="A95" s="165" t="s">
        <v>429</v>
      </c>
      <c r="B95" s="166" t="s">
        <v>171</v>
      </c>
      <c r="C95" s="164" t="s">
        <v>172</v>
      </c>
      <c r="D95" s="164" t="s">
        <v>430</v>
      </c>
      <c r="E95" s="164" t="s">
        <v>359</v>
      </c>
      <c r="F95" s="164" t="s">
        <v>431</v>
      </c>
      <c r="G95" s="164" t="s">
        <v>10</v>
      </c>
      <c r="H95" s="164" t="s">
        <v>430</v>
      </c>
      <c r="I95" s="164" t="s">
        <v>346</v>
      </c>
      <c r="J95" s="164" t="s">
        <v>350</v>
      </c>
      <c r="K95" s="164" t="s">
        <v>351</v>
      </c>
      <c r="L95" s="167">
        <v>7000000</v>
      </c>
      <c r="M95" s="167">
        <v>7000000</v>
      </c>
      <c r="N95" s="167">
        <v>7000000</v>
      </c>
      <c r="O95" s="39"/>
    </row>
    <row r="96" spans="1:15" ht="33.75">
      <c r="A96" s="161" t="s">
        <v>447</v>
      </c>
      <c r="B96" s="162" t="s">
        <v>173</v>
      </c>
      <c r="C96" s="163" t="s">
        <v>174</v>
      </c>
      <c r="D96" s="164" t="s">
        <v>346</v>
      </c>
      <c r="E96" s="164" t="s">
        <v>347</v>
      </c>
      <c r="F96" s="164" t="s">
        <v>348</v>
      </c>
      <c r="G96" s="164" t="s">
        <v>349</v>
      </c>
      <c r="H96" s="164" t="s">
        <v>346</v>
      </c>
      <c r="I96" s="164" t="s">
        <v>174</v>
      </c>
      <c r="J96" s="164" t="s">
        <v>350</v>
      </c>
      <c r="K96" s="164" t="s">
        <v>351</v>
      </c>
      <c r="L96" s="38">
        <v>-36309.42</v>
      </c>
      <c r="M96" s="38">
        <v>-36309.42</v>
      </c>
      <c r="N96" s="38">
        <v>-36309.42</v>
      </c>
      <c r="O96" s="39"/>
    </row>
    <row r="97" spans="1:15" ht="9.75" customHeight="1">
      <c r="A97" s="168" t="s">
        <v>448</v>
      </c>
      <c r="B97" s="154" t="s">
        <v>175</v>
      </c>
      <c r="C97" s="37" t="s">
        <v>147</v>
      </c>
      <c r="D97" s="164" t="s">
        <v>449</v>
      </c>
      <c r="E97" s="164" t="s">
        <v>347</v>
      </c>
      <c r="F97" s="164" t="s">
        <v>355</v>
      </c>
      <c r="G97" s="164" t="s">
        <v>8</v>
      </c>
      <c r="H97" s="164" t="s">
        <v>449</v>
      </c>
      <c r="I97" s="164" t="s">
        <v>147</v>
      </c>
      <c r="J97" s="164" t="s">
        <v>350</v>
      </c>
      <c r="K97" s="164" t="s">
        <v>351</v>
      </c>
      <c r="L97" s="38">
        <v>-36309.42</v>
      </c>
      <c r="M97" s="38">
        <v>-36309.42</v>
      </c>
      <c r="N97" s="38">
        <v>-36309.42</v>
      </c>
      <c r="O97" s="39"/>
    </row>
    <row r="98" spans="1:15" ht="9.75" customHeight="1">
      <c r="A98" s="161" t="s">
        <v>376</v>
      </c>
      <c r="B98" s="162" t="s">
        <v>176</v>
      </c>
      <c r="C98" s="163" t="s">
        <v>346</v>
      </c>
      <c r="D98" s="164" t="s">
        <v>346</v>
      </c>
      <c r="E98" s="164" t="s">
        <v>347</v>
      </c>
      <c r="F98" s="164" t="s">
        <v>348</v>
      </c>
      <c r="G98" s="164" t="s">
        <v>349</v>
      </c>
      <c r="H98" s="164" t="s">
        <v>346</v>
      </c>
      <c r="I98" s="164" t="s">
        <v>346</v>
      </c>
      <c r="J98" s="164" t="s">
        <v>350</v>
      </c>
      <c r="K98" s="164" t="s">
        <v>351</v>
      </c>
      <c r="L98" s="38"/>
      <c r="M98" s="38"/>
      <c r="N98" s="38"/>
      <c r="O98" s="39"/>
    </row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</sheetData>
  <sheetProtection/>
  <mergeCells count="28">
    <mergeCell ref="G24:G26"/>
    <mergeCell ref="H24:H26"/>
    <mergeCell ref="I24:I26"/>
    <mergeCell ref="J24:J26"/>
    <mergeCell ref="K24:K26"/>
    <mergeCell ref="L24:O24"/>
    <mergeCell ref="O25:O26"/>
    <mergeCell ref="A24:A26"/>
    <mergeCell ref="B24:B26"/>
    <mergeCell ref="C24:C26"/>
    <mergeCell ref="D24:D26"/>
    <mergeCell ref="E24:E26"/>
    <mergeCell ref="F24:F26"/>
    <mergeCell ref="M1:O1"/>
    <mergeCell ref="M6:O6"/>
    <mergeCell ref="A11:N11"/>
    <mergeCell ref="A10:N10"/>
    <mergeCell ref="O11:O12"/>
    <mergeCell ref="B13:H13"/>
    <mergeCell ref="N7:O7"/>
    <mergeCell ref="M8:O8"/>
    <mergeCell ref="B18:L18"/>
    <mergeCell ref="A22:O22"/>
    <mergeCell ref="M2:O2"/>
    <mergeCell ref="M3:O3"/>
    <mergeCell ref="M4:O4"/>
    <mergeCell ref="M5:O5"/>
    <mergeCell ref="B15:L15"/>
  </mergeCells>
  <printOptions/>
  <pageMargins left="0.7086614173228347" right="0.7086614173228347" top="0.5511811023622047" bottom="0.5511811023622047" header="0.31496062992125984" footer="0.31496062992125984"/>
  <pageSetup fitToHeight="4" fitToWidth="1" horizontalDpi="600" verticalDpi="600" orientation="landscape" paperSize="9" scale="81" r:id="rId1"/>
  <rowBreaks count="2" manualBreakCount="2">
    <brk id="44" max="14" man="1"/>
    <brk id="84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1"/>
  <sheetViews>
    <sheetView view="pageBreakPreview" zoomScaleSheetLayoutView="100" zoomScalePageLayoutView="0" workbookViewId="0" topLeftCell="A10">
      <selection activeCell="G29" sqref="G29"/>
    </sheetView>
  </sheetViews>
  <sheetFormatPr defaultColWidth="0.875" defaultRowHeight="12.75"/>
  <cols>
    <col min="1" max="1" width="6.625" style="83" customWidth="1"/>
    <col min="2" max="2" width="27.625" style="83" customWidth="1"/>
    <col min="3" max="3" width="8.375" style="83" customWidth="1"/>
    <col min="4" max="4" width="7.00390625" style="83" customWidth="1"/>
    <col min="5" max="5" width="13.25390625" style="83" customWidth="1"/>
    <col min="6" max="6" width="12.25390625" style="83" customWidth="1"/>
    <col min="7" max="7" width="13.125" style="83" customWidth="1"/>
    <col min="8" max="8" width="12.375" style="83" customWidth="1"/>
    <col min="9" max="9" width="12.125" style="83" customWidth="1"/>
    <col min="10" max="10" width="12.625" style="83" customWidth="1"/>
    <col min="11" max="16384" width="0.875" style="83" customWidth="1"/>
  </cols>
  <sheetData>
    <row r="2" spans="1:10" ht="15">
      <c r="A2" s="542" t="s">
        <v>287</v>
      </c>
      <c r="B2" s="543"/>
      <c r="C2" s="543"/>
      <c r="D2" s="543"/>
      <c r="E2" s="543"/>
      <c r="F2" s="543"/>
      <c r="G2" s="543"/>
      <c r="H2" s="543"/>
      <c r="I2" s="543"/>
      <c r="J2" s="543"/>
    </row>
    <row r="4" spans="1:10" s="84" customFormat="1" ht="47.25" customHeight="1">
      <c r="A4" s="538" t="s">
        <v>3</v>
      </c>
      <c r="B4" s="546" t="s">
        <v>22</v>
      </c>
      <c r="C4" s="538" t="s">
        <v>254</v>
      </c>
      <c r="D4" s="538" t="s">
        <v>88</v>
      </c>
      <c r="E4" s="538" t="s">
        <v>103</v>
      </c>
      <c r="F4" s="538" t="s">
        <v>276</v>
      </c>
      <c r="G4" s="538" t="s">
        <v>216</v>
      </c>
      <c r="H4" s="538" t="s">
        <v>221</v>
      </c>
      <c r="I4" s="544" t="s">
        <v>19</v>
      </c>
      <c r="J4" s="545"/>
    </row>
    <row r="5" spans="1:10" s="84" customFormat="1" ht="25.5">
      <c r="A5" s="539"/>
      <c r="B5" s="547"/>
      <c r="C5" s="539"/>
      <c r="D5" s="539"/>
      <c r="E5" s="539"/>
      <c r="F5" s="539"/>
      <c r="G5" s="539"/>
      <c r="H5" s="539"/>
      <c r="I5" s="78" t="s">
        <v>2</v>
      </c>
      <c r="J5" s="78" t="s">
        <v>34</v>
      </c>
    </row>
    <row r="6" spans="1:10" s="85" customFormat="1" ht="12.75">
      <c r="A6" s="89">
        <v>1</v>
      </c>
      <c r="B6" s="88"/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</row>
    <row r="7" spans="1:10" s="86" customFormat="1" ht="51">
      <c r="A7" s="91" t="s">
        <v>7</v>
      </c>
      <c r="B7" s="92" t="s">
        <v>89</v>
      </c>
      <c r="C7" s="93">
        <v>226</v>
      </c>
      <c r="D7" s="94" t="s">
        <v>1</v>
      </c>
      <c r="E7" s="94" t="s">
        <v>1</v>
      </c>
      <c r="F7" s="94">
        <f>F9+F10+F11</f>
        <v>7030000</v>
      </c>
      <c r="G7" s="94">
        <f>G9+G10+G11</f>
        <v>7030000</v>
      </c>
      <c r="H7" s="94"/>
      <c r="I7" s="94"/>
      <c r="J7" s="94"/>
    </row>
    <row r="8" spans="1:10" s="87" customFormat="1" ht="12.75">
      <c r="A8" s="95" t="s">
        <v>23</v>
      </c>
      <c r="B8" s="11" t="s">
        <v>53</v>
      </c>
      <c r="C8" s="96" t="s">
        <v>1</v>
      </c>
      <c r="D8" s="97" t="s">
        <v>1</v>
      </c>
      <c r="E8" s="97" t="s">
        <v>1</v>
      </c>
      <c r="F8" s="97" t="s">
        <v>1</v>
      </c>
      <c r="G8" s="97" t="s">
        <v>1</v>
      </c>
      <c r="H8" s="97" t="s">
        <v>1</v>
      </c>
      <c r="I8" s="97" t="s">
        <v>1</v>
      </c>
      <c r="J8" s="97" t="s">
        <v>1</v>
      </c>
    </row>
    <row r="9" spans="1:10" s="87" customFormat="1" ht="12.75">
      <c r="A9" s="95"/>
      <c r="B9" s="11" t="s">
        <v>481</v>
      </c>
      <c r="C9" s="96">
        <v>226</v>
      </c>
      <c r="D9" s="97">
        <v>1</v>
      </c>
      <c r="E9" s="97">
        <v>2343334</v>
      </c>
      <c r="F9" s="97">
        <f>D9*E9</f>
        <v>2343334</v>
      </c>
      <c r="G9" s="97">
        <f>F9</f>
        <v>2343334</v>
      </c>
      <c r="H9" s="97"/>
      <c r="I9" s="97"/>
      <c r="J9" s="97"/>
    </row>
    <row r="10" spans="1:10" s="87" customFormat="1" ht="25.5">
      <c r="A10" s="95"/>
      <c r="B10" s="11" t="s">
        <v>482</v>
      </c>
      <c r="C10" s="96">
        <v>226</v>
      </c>
      <c r="D10" s="97">
        <v>1</v>
      </c>
      <c r="E10" s="97">
        <v>2343333</v>
      </c>
      <c r="F10" s="97">
        <f>D10*E10</f>
        <v>2343333</v>
      </c>
      <c r="G10" s="97">
        <f>F10</f>
        <v>2343333</v>
      </c>
      <c r="H10" s="97"/>
      <c r="I10" s="97"/>
      <c r="J10" s="97"/>
    </row>
    <row r="11" spans="1:10" s="87" customFormat="1" ht="25.5">
      <c r="A11" s="95"/>
      <c r="B11" s="11" t="s">
        <v>483</v>
      </c>
      <c r="C11" s="96">
        <v>226</v>
      </c>
      <c r="D11" s="97">
        <v>1</v>
      </c>
      <c r="E11" s="97">
        <v>2343333</v>
      </c>
      <c r="F11" s="97">
        <f>D11*E11</f>
        <v>2343333</v>
      </c>
      <c r="G11" s="97">
        <f>F11</f>
        <v>2343333</v>
      </c>
      <c r="H11" s="97"/>
      <c r="I11" s="97"/>
      <c r="J11" s="97"/>
    </row>
    <row r="12" spans="1:10" s="86" customFormat="1" ht="38.25">
      <c r="A12" s="91" t="s">
        <v>8</v>
      </c>
      <c r="B12" s="92" t="s">
        <v>91</v>
      </c>
      <c r="C12" s="93">
        <v>226</v>
      </c>
      <c r="D12" s="94" t="s">
        <v>1</v>
      </c>
      <c r="E12" s="94" t="s">
        <v>1</v>
      </c>
      <c r="F12" s="94">
        <f>F14+F15+F16</f>
        <v>161096.40000000002</v>
      </c>
      <c r="G12" s="94">
        <f>G14+G15+G16</f>
        <v>161096.40000000002</v>
      </c>
      <c r="H12" s="94"/>
      <c r="I12" s="94"/>
      <c r="J12" s="94"/>
    </row>
    <row r="13" spans="1:10" s="87" customFormat="1" ht="12.75">
      <c r="A13" s="95" t="s">
        <v>26</v>
      </c>
      <c r="B13" s="11" t="s">
        <v>90</v>
      </c>
      <c r="C13" s="96" t="s">
        <v>1</v>
      </c>
      <c r="D13" s="97" t="s">
        <v>1</v>
      </c>
      <c r="E13" s="97" t="s">
        <v>1</v>
      </c>
      <c r="F13" s="97" t="s">
        <v>1</v>
      </c>
      <c r="G13" s="97" t="s">
        <v>1</v>
      </c>
      <c r="H13" s="97" t="s">
        <v>1</v>
      </c>
      <c r="I13" s="97" t="s">
        <v>1</v>
      </c>
      <c r="J13" s="97" t="s">
        <v>1</v>
      </c>
    </row>
    <row r="14" spans="1:10" s="87" customFormat="1" ht="12.75">
      <c r="A14" s="95"/>
      <c r="B14" s="11" t="s">
        <v>481</v>
      </c>
      <c r="C14" s="96">
        <v>226</v>
      </c>
      <c r="D14" s="97">
        <v>1</v>
      </c>
      <c r="E14" s="97">
        <v>53698.8</v>
      </c>
      <c r="F14" s="97">
        <f>D14*E14</f>
        <v>53698.8</v>
      </c>
      <c r="G14" s="97">
        <f aca="true" t="shared" si="0" ref="G14:G19">F14</f>
        <v>53698.8</v>
      </c>
      <c r="H14" s="97"/>
      <c r="I14" s="97"/>
      <c r="J14" s="97"/>
    </row>
    <row r="15" spans="1:10" s="87" customFormat="1" ht="25.5">
      <c r="A15" s="95"/>
      <c r="B15" s="11" t="s">
        <v>482</v>
      </c>
      <c r="C15" s="96">
        <v>226</v>
      </c>
      <c r="D15" s="97">
        <v>1</v>
      </c>
      <c r="E15" s="97">
        <v>53698.8</v>
      </c>
      <c r="F15" s="97">
        <f>D15*E15</f>
        <v>53698.8</v>
      </c>
      <c r="G15" s="97">
        <f t="shared" si="0"/>
        <v>53698.8</v>
      </c>
      <c r="H15" s="97"/>
      <c r="I15" s="97"/>
      <c r="J15" s="97"/>
    </row>
    <row r="16" spans="1:10" s="87" customFormat="1" ht="25.5">
      <c r="A16" s="95"/>
      <c r="B16" s="11" t="s">
        <v>483</v>
      </c>
      <c r="C16" s="96">
        <v>226</v>
      </c>
      <c r="D16" s="97">
        <v>1</v>
      </c>
      <c r="E16" s="97">
        <v>53698.8</v>
      </c>
      <c r="F16" s="97">
        <f>D16*E16</f>
        <v>53698.8</v>
      </c>
      <c r="G16" s="97">
        <f t="shared" si="0"/>
        <v>53698.8</v>
      </c>
      <c r="H16" s="97"/>
      <c r="I16" s="97"/>
      <c r="J16" s="97"/>
    </row>
    <row r="17" spans="1:10" s="86" customFormat="1" ht="51">
      <c r="A17" s="91" t="s">
        <v>9</v>
      </c>
      <c r="B17" s="92" t="s">
        <v>92</v>
      </c>
      <c r="C17" s="93"/>
      <c r="D17" s="94" t="s">
        <v>1</v>
      </c>
      <c r="E17" s="94" t="s">
        <v>1</v>
      </c>
      <c r="F17" s="94">
        <f>F18</f>
        <v>16000</v>
      </c>
      <c r="G17" s="94">
        <f t="shared" si="0"/>
        <v>16000</v>
      </c>
      <c r="H17" s="94"/>
      <c r="I17" s="94"/>
      <c r="J17" s="94"/>
    </row>
    <row r="18" spans="1:10" s="87" customFormat="1" ht="25.5">
      <c r="A18" s="95" t="s">
        <v>12</v>
      </c>
      <c r="B18" s="11" t="s">
        <v>93</v>
      </c>
      <c r="C18" s="96">
        <v>226</v>
      </c>
      <c r="D18" s="97">
        <v>2</v>
      </c>
      <c r="E18" s="97">
        <v>16000</v>
      </c>
      <c r="F18" s="97">
        <v>16000</v>
      </c>
      <c r="G18" s="97">
        <f t="shared" si="0"/>
        <v>16000</v>
      </c>
      <c r="H18" s="97"/>
      <c r="I18" s="97"/>
      <c r="J18" s="97"/>
    </row>
    <row r="19" spans="1:10" s="86" customFormat="1" ht="63.75">
      <c r="A19" s="91" t="s">
        <v>10</v>
      </c>
      <c r="B19" s="92" t="s">
        <v>484</v>
      </c>
      <c r="C19" s="93">
        <v>226</v>
      </c>
      <c r="D19" s="94">
        <v>1</v>
      </c>
      <c r="E19" s="94">
        <v>400000</v>
      </c>
      <c r="F19" s="94">
        <v>400000</v>
      </c>
      <c r="G19" s="94">
        <f t="shared" si="0"/>
        <v>400000</v>
      </c>
      <c r="H19" s="94"/>
      <c r="I19" s="94"/>
      <c r="J19" s="94"/>
    </row>
    <row r="20" spans="1:10" s="86" customFormat="1" ht="12.75">
      <c r="A20" s="91" t="s">
        <v>11</v>
      </c>
      <c r="B20" s="92" t="s">
        <v>485</v>
      </c>
      <c r="C20" s="93">
        <v>226</v>
      </c>
      <c r="D20" s="94">
        <v>1</v>
      </c>
      <c r="E20" s="94">
        <v>14173180</v>
      </c>
      <c r="F20" s="94">
        <f>E20</f>
        <v>14173180</v>
      </c>
      <c r="G20" s="94">
        <v>2673180</v>
      </c>
      <c r="H20" s="94">
        <v>2000000</v>
      </c>
      <c r="I20" s="94">
        <v>9500000</v>
      </c>
      <c r="J20" s="94"/>
    </row>
    <row r="21" spans="1:10" s="86" customFormat="1" ht="12.75">
      <c r="A21" s="91" t="s">
        <v>14</v>
      </c>
      <c r="B21" s="92" t="s">
        <v>486</v>
      </c>
      <c r="C21" s="93">
        <v>226</v>
      </c>
      <c r="D21" s="94">
        <v>1</v>
      </c>
      <c r="E21" s="94">
        <v>195000</v>
      </c>
      <c r="F21" s="94">
        <v>195000</v>
      </c>
      <c r="G21" s="94">
        <f aca="true" t="shared" si="1" ref="G21:G27">F21</f>
        <v>195000</v>
      </c>
      <c r="H21" s="94"/>
      <c r="I21" s="94"/>
      <c r="J21" s="94"/>
    </row>
    <row r="22" spans="1:10" s="86" customFormat="1" ht="12.75">
      <c r="A22" s="91" t="s">
        <v>70</v>
      </c>
      <c r="B22" s="92" t="s">
        <v>487</v>
      </c>
      <c r="C22" s="93">
        <v>226</v>
      </c>
      <c r="D22" s="94">
        <v>1</v>
      </c>
      <c r="E22" s="94">
        <v>172987.2</v>
      </c>
      <c r="F22" s="94">
        <f>E22</f>
        <v>172987.2</v>
      </c>
      <c r="G22" s="94">
        <f t="shared" si="1"/>
        <v>172987.2</v>
      </c>
      <c r="H22" s="94"/>
      <c r="I22" s="94"/>
      <c r="J22" s="94"/>
    </row>
    <row r="23" spans="1:10" s="86" customFormat="1" ht="25.5">
      <c r="A23" s="91" t="s">
        <v>71</v>
      </c>
      <c r="B23" s="92" t="s">
        <v>488</v>
      </c>
      <c r="C23" s="93"/>
      <c r="D23" s="94" t="s">
        <v>1</v>
      </c>
      <c r="E23" s="94" t="s">
        <v>1</v>
      </c>
      <c r="F23" s="94">
        <f>F24+F25+F26</f>
        <v>621388.8</v>
      </c>
      <c r="G23" s="94">
        <f t="shared" si="1"/>
        <v>621388.8</v>
      </c>
      <c r="H23" s="94"/>
      <c r="I23" s="94"/>
      <c r="J23" s="94"/>
    </row>
    <row r="24" spans="1:10" s="87" customFormat="1" ht="12.75">
      <c r="A24" s="95"/>
      <c r="B24" s="11" t="s">
        <v>481</v>
      </c>
      <c r="C24" s="96">
        <v>226</v>
      </c>
      <c r="D24" s="97">
        <v>1</v>
      </c>
      <c r="E24" s="97">
        <v>207129.6</v>
      </c>
      <c r="F24" s="97">
        <f>D24*E24</f>
        <v>207129.6</v>
      </c>
      <c r="G24" s="97">
        <f t="shared" si="1"/>
        <v>207129.6</v>
      </c>
      <c r="H24" s="97"/>
      <c r="I24" s="97"/>
      <c r="J24" s="97"/>
    </row>
    <row r="25" spans="1:10" s="87" customFormat="1" ht="25.5">
      <c r="A25" s="95"/>
      <c r="B25" s="11" t="s">
        <v>482</v>
      </c>
      <c r="C25" s="96">
        <v>226</v>
      </c>
      <c r="D25" s="97">
        <v>1</v>
      </c>
      <c r="E25" s="97">
        <v>207129.6</v>
      </c>
      <c r="F25" s="97">
        <f>D25*E25</f>
        <v>207129.6</v>
      </c>
      <c r="G25" s="97">
        <f t="shared" si="1"/>
        <v>207129.6</v>
      </c>
      <c r="H25" s="97"/>
      <c r="I25" s="97"/>
      <c r="J25" s="97"/>
    </row>
    <row r="26" spans="1:10" s="87" customFormat="1" ht="25.5">
      <c r="A26" s="95"/>
      <c r="B26" s="11" t="s">
        <v>483</v>
      </c>
      <c r="C26" s="96">
        <v>226</v>
      </c>
      <c r="D26" s="97">
        <v>1</v>
      </c>
      <c r="E26" s="97">
        <v>207129.6</v>
      </c>
      <c r="F26" s="97">
        <f>D26*E26</f>
        <v>207129.6</v>
      </c>
      <c r="G26" s="97">
        <f t="shared" si="1"/>
        <v>207129.6</v>
      </c>
      <c r="H26" s="97"/>
      <c r="I26" s="97"/>
      <c r="J26" s="97"/>
    </row>
    <row r="27" spans="1:10" s="86" customFormat="1" ht="25.5">
      <c r="A27" s="91" t="s">
        <v>131</v>
      </c>
      <c r="B27" s="92" t="s">
        <v>489</v>
      </c>
      <c r="C27" s="93">
        <v>226</v>
      </c>
      <c r="D27" s="94">
        <v>1</v>
      </c>
      <c r="E27" s="94">
        <v>33547.6</v>
      </c>
      <c r="F27" s="94">
        <f>D27*E27</f>
        <v>33547.6</v>
      </c>
      <c r="G27" s="94">
        <f t="shared" si="1"/>
        <v>33547.6</v>
      </c>
      <c r="H27" s="94"/>
      <c r="I27" s="94"/>
      <c r="J27" s="94"/>
    </row>
    <row r="28" spans="1:10" s="86" customFormat="1" ht="12.75">
      <c r="A28" s="540" t="s">
        <v>18</v>
      </c>
      <c r="B28" s="541"/>
      <c r="C28" s="541"/>
      <c r="D28" s="541"/>
      <c r="E28" s="541"/>
      <c r="F28" s="90">
        <f>F7+F12+F17+F19+F20+F21+F22+F23+F27</f>
        <v>22803200</v>
      </c>
      <c r="G28" s="90">
        <f>G7+G12+G17+G19+G20+G21+G22+G23+G27</f>
        <v>11303200</v>
      </c>
      <c r="H28" s="90">
        <f>H7+H12+H17+H19+H20+H21+H22+H23+H27</f>
        <v>2000000</v>
      </c>
      <c r="I28" s="90">
        <f>I7+I12+I17+I19+I20+I21+I22+I23+I27</f>
        <v>9500000</v>
      </c>
      <c r="J28" s="90"/>
    </row>
    <row r="31" ht="15">
      <c r="G31" s="98"/>
    </row>
  </sheetData>
  <sheetProtection/>
  <mergeCells count="11">
    <mergeCell ref="A2:J2"/>
    <mergeCell ref="I4:J4"/>
    <mergeCell ref="F4:F5"/>
    <mergeCell ref="G4:G5"/>
    <mergeCell ref="B4:B5"/>
    <mergeCell ref="E4:E5"/>
    <mergeCell ref="D4:D5"/>
    <mergeCell ref="C4:C5"/>
    <mergeCell ref="A4:A5"/>
    <mergeCell ref="H4:H5"/>
    <mergeCell ref="A28:E28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view="pageBreakPreview" zoomScaleSheetLayoutView="100" zoomScalePageLayoutView="0" workbookViewId="0" topLeftCell="A1">
      <selection activeCell="O29" sqref="O29"/>
    </sheetView>
  </sheetViews>
  <sheetFormatPr defaultColWidth="6.875" defaultRowHeight="12.75"/>
  <cols>
    <col min="1" max="1" width="6.875" style="14" customWidth="1"/>
    <col min="2" max="2" width="23.00390625" style="14" customWidth="1"/>
    <col min="3" max="3" width="9.875" style="14" customWidth="1"/>
    <col min="4" max="4" width="10.375" style="14" customWidth="1"/>
    <col min="5" max="5" width="11.375" style="14" customWidth="1"/>
    <col min="6" max="6" width="12.625" style="14" customWidth="1"/>
    <col min="7" max="7" width="14.625" style="14" customWidth="1"/>
    <col min="8" max="8" width="13.375" style="14" customWidth="1"/>
    <col min="9" max="9" width="12.625" style="14" customWidth="1"/>
    <col min="10" max="10" width="10.00390625" style="14" customWidth="1"/>
    <col min="11" max="16384" width="6.875" style="14" customWidth="1"/>
  </cols>
  <sheetData>
    <row r="1" ht="15">
      <c r="A1" s="14" t="s">
        <v>94</v>
      </c>
    </row>
    <row r="3" spans="1:10" s="15" customFormat="1" ht="89.25" customHeight="1">
      <c r="A3" s="548" t="s">
        <v>3</v>
      </c>
      <c r="B3" s="548" t="s">
        <v>22</v>
      </c>
      <c r="C3" s="548" t="s">
        <v>254</v>
      </c>
      <c r="D3" s="548" t="s">
        <v>88</v>
      </c>
      <c r="E3" s="548" t="s">
        <v>103</v>
      </c>
      <c r="F3" s="548" t="s">
        <v>276</v>
      </c>
      <c r="G3" s="548" t="s">
        <v>216</v>
      </c>
      <c r="H3" s="548" t="s">
        <v>221</v>
      </c>
      <c r="I3" s="548" t="s">
        <v>19</v>
      </c>
      <c r="J3" s="548"/>
    </row>
    <row r="4" spans="1:10" s="15" customFormat="1" ht="25.5">
      <c r="A4" s="548"/>
      <c r="B4" s="548"/>
      <c r="C4" s="548"/>
      <c r="D4" s="548"/>
      <c r="E4" s="548"/>
      <c r="F4" s="548"/>
      <c r="G4" s="548"/>
      <c r="H4" s="548"/>
      <c r="I4" s="147" t="s">
        <v>2</v>
      </c>
      <c r="J4" s="147" t="s">
        <v>34</v>
      </c>
    </row>
    <row r="5" spans="1:10" s="18" customFormat="1" ht="12.75">
      <c r="A5" s="100">
        <v>1</v>
      </c>
      <c r="B5" s="148">
        <v>2</v>
      </c>
      <c r="C5" s="149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  <c r="I5" s="148">
        <v>9</v>
      </c>
      <c r="J5" s="148">
        <v>10</v>
      </c>
    </row>
    <row r="6" spans="1:10" s="106" customFormat="1" ht="25.5">
      <c r="A6" s="150" t="s">
        <v>7</v>
      </c>
      <c r="B6" s="92" t="s">
        <v>96</v>
      </c>
      <c r="C6" s="93">
        <v>310</v>
      </c>
      <c r="D6" s="94" t="s">
        <v>1</v>
      </c>
      <c r="E6" s="94" t="s">
        <v>1</v>
      </c>
      <c r="F6" s="94">
        <f>F8+F9+F10</f>
        <v>1000000</v>
      </c>
      <c r="G6" s="94">
        <f>G8+G9+G10</f>
        <v>800000</v>
      </c>
      <c r="H6" s="94"/>
      <c r="I6" s="94">
        <f>100000+100000</f>
        <v>200000</v>
      </c>
      <c r="J6" s="94"/>
    </row>
    <row r="7" spans="1:10" s="19" customFormat="1" ht="12.75">
      <c r="A7" s="151" t="s">
        <v>23</v>
      </c>
      <c r="B7" s="11" t="s">
        <v>97</v>
      </c>
      <c r="C7" s="96" t="s">
        <v>1</v>
      </c>
      <c r="D7" s="97" t="s">
        <v>1</v>
      </c>
      <c r="E7" s="97" t="s">
        <v>1</v>
      </c>
      <c r="F7" s="97" t="s">
        <v>1</v>
      </c>
      <c r="G7" s="97" t="s">
        <v>1</v>
      </c>
      <c r="H7" s="97" t="s">
        <v>1</v>
      </c>
      <c r="I7" s="97" t="s">
        <v>1</v>
      </c>
      <c r="J7" s="97" t="s">
        <v>1</v>
      </c>
    </row>
    <row r="8" spans="1:10" s="19" customFormat="1" ht="25.5">
      <c r="A8" s="151" t="s">
        <v>24</v>
      </c>
      <c r="B8" s="11" t="s">
        <v>317</v>
      </c>
      <c r="C8" s="96">
        <v>310</v>
      </c>
      <c r="D8" s="97">
        <v>1</v>
      </c>
      <c r="E8" s="97">
        <v>450000</v>
      </c>
      <c r="F8" s="97">
        <f>D8*E8</f>
        <v>450000</v>
      </c>
      <c r="G8" s="97">
        <f>F8</f>
        <v>450000</v>
      </c>
      <c r="H8" s="97"/>
      <c r="I8" s="97"/>
      <c r="J8" s="97"/>
    </row>
    <row r="9" spans="1:10" s="19" customFormat="1" ht="12.75">
      <c r="A9" s="151" t="s">
        <v>25</v>
      </c>
      <c r="B9" s="11" t="s">
        <v>318</v>
      </c>
      <c r="C9" s="96">
        <v>310</v>
      </c>
      <c r="D9" s="97">
        <v>1</v>
      </c>
      <c r="E9" s="97">
        <v>150000</v>
      </c>
      <c r="F9" s="97">
        <f>D9*E9</f>
        <v>150000</v>
      </c>
      <c r="G9" s="97">
        <f>F9</f>
        <v>150000</v>
      </c>
      <c r="H9" s="97"/>
      <c r="I9" s="97"/>
      <c r="J9" s="97"/>
    </row>
    <row r="10" spans="1:10" s="19" customFormat="1" ht="12.75">
      <c r="A10" s="151" t="s">
        <v>85</v>
      </c>
      <c r="B10" s="11" t="s">
        <v>319</v>
      </c>
      <c r="C10" s="96">
        <v>310</v>
      </c>
      <c r="D10" s="97">
        <v>2</v>
      </c>
      <c r="E10" s="97">
        <v>200000</v>
      </c>
      <c r="F10" s="97">
        <f>D10*E10</f>
        <v>400000</v>
      </c>
      <c r="G10" s="97">
        <v>200000</v>
      </c>
      <c r="H10" s="97"/>
      <c r="I10" s="97">
        <v>200000</v>
      </c>
      <c r="J10" s="97"/>
    </row>
    <row r="11" spans="1:10" s="106" customFormat="1" ht="12.75">
      <c r="A11" s="549" t="s">
        <v>18</v>
      </c>
      <c r="B11" s="550"/>
      <c r="C11" s="550"/>
      <c r="D11" s="550"/>
      <c r="E11" s="551"/>
      <c r="F11" s="94">
        <f>F6</f>
        <v>1000000</v>
      </c>
      <c r="G11" s="152">
        <f>G6</f>
        <v>800000</v>
      </c>
      <c r="H11" s="152"/>
      <c r="I11" s="152">
        <f>I6</f>
        <v>200000</v>
      </c>
      <c r="J11" s="153"/>
    </row>
    <row r="12" spans="2:10" ht="15" hidden="1">
      <c r="B12" s="82"/>
      <c r="C12" s="82"/>
      <c r="D12" s="82"/>
      <c r="E12" s="82"/>
      <c r="F12" s="82"/>
      <c r="G12" s="82"/>
      <c r="H12" s="82"/>
      <c r="I12" s="82"/>
      <c r="J12" s="82"/>
    </row>
    <row r="13" ht="15">
      <c r="G13" s="133"/>
    </row>
  </sheetData>
  <sheetProtection/>
  <mergeCells count="10">
    <mergeCell ref="F3:F4"/>
    <mergeCell ref="A11:E11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"/>
  <sheetViews>
    <sheetView view="pageBreakPreview" zoomScaleSheetLayoutView="100" zoomScalePageLayoutView="0" workbookViewId="0" topLeftCell="A1">
      <selection activeCell="A14" sqref="A14:F14"/>
    </sheetView>
  </sheetViews>
  <sheetFormatPr defaultColWidth="3.75390625" defaultRowHeight="12.75"/>
  <cols>
    <col min="1" max="1" width="7.875" style="1" customWidth="1"/>
    <col min="2" max="2" width="19.375" style="1" customWidth="1"/>
    <col min="3" max="3" width="12.875" style="1" bestFit="1" customWidth="1"/>
    <col min="4" max="4" width="11.125" style="1" customWidth="1"/>
    <col min="5" max="5" width="14.625" style="1" bestFit="1" customWidth="1"/>
    <col min="6" max="6" width="19.875" style="1" bestFit="1" customWidth="1"/>
    <col min="7" max="7" width="14.00390625" style="1" customWidth="1"/>
    <col min="8" max="8" width="15.875" style="1" customWidth="1"/>
    <col min="9" max="9" width="14.375" style="1" bestFit="1" customWidth="1"/>
    <col min="10" max="10" width="12.125" style="1" customWidth="1"/>
    <col min="11" max="11" width="12.625" style="1" customWidth="1"/>
    <col min="12" max="16384" width="3.75390625" style="1" customWidth="1"/>
  </cols>
  <sheetData>
    <row r="1" spans="1:11" s="4" customFormat="1" ht="15">
      <c r="A1" s="4" t="s">
        <v>98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4" customFormat="1" ht="15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78" customHeight="1">
      <c r="A3" s="426" t="s">
        <v>3</v>
      </c>
      <c r="B3" s="552" t="s">
        <v>22</v>
      </c>
      <c r="C3" s="554" t="s">
        <v>254</v>
      </c>
      <c r="D3" s="552" t="s">
        <v>74</v>
      </c>
      <c r="E3" s="554" t="s">
        <v>95</v>
      </c>
      <c r="F3" s="554" t="s">
        <v>101</v>
      </c>
      <c r="G3" s="554" t="s">
        <v>275</v>
      </c>
      <c r="H3" s="558" t="s">
        <v>220</v>
      </c>
      <c r="I3" s="558" t="s">
        <v>221</v>
      </c>
      <c r="J3" s="556" t="s">
        <v>19</v>
      </c>
      <c r="K3" s="557"/>
    </row>
    <row r="4" spans="1:11" s="3" customFormat="1" ht="12.75">
      <c r="A4" s="448"/>
      <c r="B4" s="553"/>
      <c r="C4" s="430"/>
      <c r="D4" s="431"/>
      <c r="E4" s="555"/>
      <c r="F4" s="555"/>
      <c r="G4" s="555"/>
      <c r="H4" s="559"/>
      <c r="I4" s="559"/>
      <c r="J4" s="122" t="s">
        <v>2</v>
      </c>
      <c r="K4" s="122" t="s">
        <v>20</v>
      </c>
    </row>
    <row r="5" spans="1:11" s="6" customFormat="1" ht="12.75">
      <c r="A5" s="117">
        <v>1</v>
      </c>
      <c r="B5" s="126">
        <v>2</v>
      </c>
      <c r="C5" s="127">
        <v>3</v>
      </c>
      <c r="D5" s="127">
        <v>4</v>
      </c>
      <c r="E5" s="128">
        <v>5</v>
      </c>
      <c r="F5" s="128">
        <v>6</v>
      </c>
      <c r="G5" s="128">
        <v>7</v>
      </c>
      <c r="H5" s="125">
        <v>8</v>
      </c>
      <c r="I5" s="125">
        <v>9</v>
      </c>
      <c r="J5" s="125">
        <v>10</v>
      </c>
      <c r="K5" s="125">
        <v>11</v>
      </c>
    </row>
    <row r="6" spans="1:11" s="5" customFormat="1" ht="25.5">
      <c r="A6" s="119" t="s">
        <v>7</v>
      </c>
      <c r="B6" s="124" t="s">
        <v>99</v>
      </c>
      <c r="C6" s="123" t="s">
        <v>1</v>
      </c>
      <c r="D6" s="123" t="s">
        <v>1</v>
      </c>
      <c r="E6" s="118" t="s">
        <v>1</v>
      </c>
      <c r="F6" s="118" t="s">
        <v>1</v>
      </c>
      <c r="G6" s="116" t="s">
        <v>1</v>
      </c>
      <c r="H6" s="116" t="s">
        <v>1</v>
      </c>
      <c r="I6" s="122" t="s">
        <v>1</v>
      </c>
      <c r="J6" s="116" t="s">
        <v>1</v>
      </c>
      <c r="K6" s="116" t="s">
        <v>1</v>
      </c>
    </row>
    <row r="7" spans="1:11" s="5" customFormat="1" ht="25.5">
      <c r="A7" s="119" t="s">
        <v>23</v>
      </c>
      <c r="B7" s="124" t="s">
        <v>100</v>
      </c>
      <c r="C7" s="123"/>
      <c r="D7" s="123" t="s">
        <v>1</v>
      </c>
      <c r="E7" s="118" t="s">
        <v>1</v>
      </c>
      <c r="F7" s="118" t="s">
        <v>1</v>
      </c>
      <c r="G7" s="121">
        <f>G8+G9+G10+G11+G12</f>
        <v>2450000</v>
      </c>
      <c r="H7" s="120">
        <f>H8+H9+H10+H11+H12+H13</f>
        <v>2780000</v>
      </c>
      <c r="I7" s="134">
        <f>I8+I9+I10+I11+I12+I13</f>
        <v>6531563.65</v>
      </c>
      <c r="J7" s="116"/>
      <c r="K7" s="116"/>
    </row>
    <row r="8" spans="1:11" s="5" customFormat="1" ht="89.25">
      <c r="A8" s="119" t="s">
        <v>46</v>
      </c>
      <c r="B8" s="79" t="s">
        <v>312</v>
      </c>
      <c r="C8" s="81">
        <v>341</v>
      </c>
      <c r="D8" s="80">
        <v>1</v>
      </c>
      <c r="E8" s="80">
        <v>30000</v>
      </c>
      <c r="F8" s="80">
        <f aca="true" t="shared" si="0" ref="F8:F13">D8*E8</f>
        <v>30000</v>
      </c>
      <c r="G8" s="80">
        <f>F8</f>
        <v>30000</v>
      </c>
      <c r="H8" s="80"/>
      <c r="I8" s="80"/>
      <c r="J8" s="116"/>
      <c r="K8" s="116"/>
    </row>
    <row r="9" spans="1:11" s="5" customFormat="1" ht="38.25">
      <c r="A9" s="119" t="s">
        <v>471</v>
      </c>
      <c r="B9" s="79" t="s">
        <v>313</v>
      </c>
      <c r="C9" s="81">
        <v>342</v>
      </c>
      <c r="D9" s="80">
        <v>1</v>
      </c>
      <c r="E9" s="80">
        <v>8833303.99</v>
      </c>
      <c r="F9" s="80">
        <f t="shared" si="0"/>
        <v>8833303.99</v>
      </c>
      <c r="G9" s="80"/>
      <c r="H9" s="80">
        <f>1390000+1390000</f>
        <v>2780000</v>
      </c>
      <c r="I9" s="80">
        <f>350388.24+5702915.75</f>
        <v>6053303.99</v>
      </c>
      <c r="J9" s="116"/>
      <c r="K9" s="116"/>
    </row>
    <row r="10" spans="1:11" s="5" customFormat="1" ht="51">
      <c r="A10" s="119" t="s">
        <v>475</v>
      </c>
      <c r="B10" s="79" t="s">
        <v>314</v>
      </c>
      <c r="C10" s="81">
        <v>344</v>
      </c>
      <c r="D10" s="80">
        <v>2</v>
      </c>
      <c r="E10" s="80">
        <v>175000</v>
      </c>
      <c r="F10" s="80">
        <f t="shared" si="0"/>
        <v>350000</v>
      </c>
      <c r="G10" s="80">
        <v>350000</v>
      </c>
      <c r="H10" s="80"/>
      <c r="I10" s="80"/>
      <c r="J10" s="116"/>
      <c r="K10" s="116"/>
    </row>
    <row r="11" spans="1:11" s="5" customFormat="1" ht="38.25">
      <c r="A11" s="119" t="s">
        <v>517</v>
      </c>
      <c r="B11" s="79" t="s">
        <v>315</v>
      </c>
      <c r="C11" s="81">
        <v>345</v>
      </c>
      <c r="D11" s="80">
        <v>2</v>
      </c>
      <c r="E11" s="80">
        <v>200000</v>
      </c>
      <c r="F11" s="80">
        <f t="shared" si="0"/>
        <v>400000</v>
      </c>
      <c r="G11" s="80">
        <v>200000</v>
      </c>
      <c r="H11" s="80"/>
      <c r="I11" s="80">
        <v>200000</v>
      </c>
      <c r="J11" s="116"/>
      <c r="K11" s="116"/>
    </row>
    <row r="12" spans="1:11" s="5" customFormat="1" ht="38.25">
      <c r="A12" s="119" t="s">
        <v>518</v>
      </c>
      <c r="B12" s="79" t="s">
        <v>316</v>
      </c>
      <c r="C12" s="81">
        <v>346</v>
      </c>
      <c r="D12" s="80">
        <v>10</v>
      </c>
      <c r="E12" s="80">
        <v>187000</v>
      </c>
      <c r="F12" s="80">
        <f t="shared" si="0"/>
        <v>1870000</v>
      </c>
      <c r="G12" s="80">
        <f>1200000+670000</f>
        <v>1870000</v>
      </c>
      <c r="H12" s="80"/>
      <c r="I12" s="80"/>
      <c r="J12" s="116"/>
      <c r="K12" s="116"/>
    </row>
    <row r="13" spans="1:11" s="5" customFormat="1" ht="38.25">
      <c r="A13" s="119" t="s">
        <v>516</v>
      </c>
      <c r="B13" s="79" t="s">
        <v>316</v>
      </c>
      <c r="C13" s="81">
        <v>346</v>
      </c>
      <c r="D13" s="80">
        <v>1</v>
      </c>
      <c r="E13" s="80">
        <v>278259.66</v>
      </c>
      <c r="F13" s="80">
        <f t="shared" si="0"/>
        <v>278259.66</v>
      </c>
      <c r="G13" s="80"/>
      <c r="H13" s="80"/>
      <c r="I13" s="80">
        <f>128259.66+150000</f>
        <v>278259.66000000003</v>
      </c>
      <c r="J13" s="116"/>
      <c r="K13" s="116"/>
    </row>
    <row r="14" spans="1:11" s="22" customFormat="1" ht="12.75">
      <c r="A14" s="404" t="s">
        <v>18</v>
      </c>
      <c r="B14" s="507"/>
      <c r="C14" s="507"/>
      <c r="D14" s="507"/>
      <c r="E14" s="507"/>
      <c r="F14" s="507"/>
      <c r="G14" s="135">
        <f>G7</f>
        <v>2450000</v>
      </c>
      <c r="H14" s="135">
        <f>H7</f>
        <v>2780000</v>
      </c>
      <c r="I14" s="135">
        <f>I7</f>
        <v>6531563.65</v>
      </c>
      <c r="J14" s="131"/>
      <c r="K14" s="131"/>
    </row>
  </sheetData>
  <sheetProtection/>
  <mergeCells count="11">
    <mergeCell ref="J3:K3"/>
    <mergeCell ref="G3:G4"/>
    <mergeCell ref="H3:H4"/>
    <mergeCell ref="I3:I4"/>
    <mergeCell ref="A3:A4"/>
    <mergeCell ref="B3:B4"/>
    <mergeCell ref="C3:C4"/>
    <mergeCell ref="D3:D4"/>
    <mergeCell ref="E3:E4"/>
    <mergeCell ref="F3:F4"/>
    <mergeCell ref="A14:F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9"/>
  <sheetViews>
    <sheetView zoomScalePageLayoutView="0" workbookViewId="0" topLeftCell="A1">
      <selection activeCell="DB19" sqref="A3:DB19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192" t="s">
        <v>478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</row>
    <row r="3" spans="1:106" ht="11.25" customHeight="1">
      <c r="A3" s="193" t="s">
        <v>3</v>
      </c>
      <c r="B3" s="193"/>
      <c r="C3" s="193"/>
      <c r="D3" s="193"/>
      <c r="E3" s="193"/>
      <c r="F3" s="193"/>
      <c r="G3" s="193"/>
      <c r="H3" s="194"/>
      <c r="I3" s="181" t="s">
        <v>35</v>
      </c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99"/>
      <c r="CN3" s="184" t="s">
        <v>177</v>
      </c>
      <c r="CO3" s="193"/>
      <c r="CP3" s="193"/>
      <c r="CQ3" s="193"/>
      <c r="CR3" s="193"/>
      <c r="CS3" s="193"/>
      <c r="CT3" s="193"/>
      <c r="CU3" s="194"/>
      <c r="CV3" s="184" t="s">
        <v>178</v>
      </c>
      <c r="CW3" s="184" t="s">
        <v>451</v>
      </c>
      <c r="CX3" s="184" t="s">
        <v>452</v>
      </c>
      <c r="CY3" s="187" t="s">
        <v>126</v>
      </c>
      <c r="CZ3" s="188"/>
      <c r="DA3" s="188"/>
      <c r="DB3" s="189"/>
    </row>
    <row r="4" spans="1:106" ht="11.25" customHeight="1">
      <c r="A4" s="195"/>
      <c r="B4" s="195"/>
      <c r="C4" s="195"/>
      <c r="D4" s="195"/>
      <c r="E4" s="195"/>
      <c r="F4" s="195"/>
      <c r="G4" s="195"/>
      <c r="H4" s="196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200"/>
      <c r="CN4" s="185"/>
      <c r="CO4" s="195"/>
      <c r="CP4" s="195"/>
      <c r="CQ4" s="195"/>
      <c r="CR4" s="195"/>
      <c r="CS4" s="195"/>
      <c r="CT4" s="195"/>
      <c r="CU4" s="196"/>
      <c r="CV4" s="185"/>
      <c r="CW4" s="185"/>
      <c r="CX4" s="185"/>
      <c r="CY4" s="69" t="s">
        <v>341</v>
      </c>
      <c r="CZ4" s="69" t="s">
        <v>342</v>
      </c>
      <c r="DA4" s="69" t="s">
        <v>343</v>
      </c>
      <c r="DB4" s="190" t="s">
        <v>127</v>
      </c>
    </row>
    <row r="5" spans="1:106" ht="39" customHeight="1">
      <c r="A5" s="197"/>
      <c r="B5" s="197"/>
      <c r="C5" s="197"/>
      <c r="D5" s="197"/>
      <c r="E5" s="197"/>
      <c r="F5" s="197"/>
      <c r="G5" s="197"/>
      <c r="H5" s="198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201"/>
      <c r="CN5" s="186"/>
      <c r="CO5" s="197"/>
      <c r="CP5" s="197"/>
      <c r="CQ5" s="197"/>
      <c r="CR5" s="197"/>
      <c r="CS5" s="197"/>
      <c r="CT5" s="197"/>
      <c r="CU5" s="198"/>
      <c r="CV5" s="186"/>
      <c r="CW5" s="186"/>
      <c r="CX5" s="186"/>
      <c r="CY5" s="33" t="s">
        <v>179</v>
      </c>
      <c r="CZ5" s="70" t="s">
        <v>180</v>
      </c>
      <c r="DA5" s="70" t="s">
        <v>181</v>
      </c>
      <c r="DB5" s="191"/>
    </row>
    <row r="6" spans="1:106" ht="13.5" customHeight="1" thickBot="1">
      <c r="A6" s="202" t="s">
        <v>7</v>
      </c>
      <c r="B6" s="202"/>
      <c r="C6" s="202"/>
      <c r="D6" s="202"/>
      <c r="E6" s="202"/>
      <c r="F6" s="202"/>
      <c r="G6" s="202"/>
      <c r="H6" s="203"/>
      <c r="I6" s="202" t="s">
        <v>8</v>
      </c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3"/>
      <c r="CN6" s="204" t="s">
        <v>9</v>
      </c>
      <c r="CO6" s="205"/>
      <c r="CP6" s="205"/>
      <c r="CQ6" s="205"/>
      <c r="CR6" s="205"/>
      <c r="CS6" s="205"/>
      <c r="CT6" s="205"/>
      <c r="CU6" s="206"/>
      <c r="CV6" s="71" t="s">
        <v>10</v>
      </c>
      <c r="CW6" s="71" t="s">
        <v>36</v>
      </c>
      <c r="CX6" s="71" t="s">
        <v>222</v>
      </c>
      <c r="CY6" s="71" t="s">
        <v>11</v>
      </c>
      <c r="CZ6" s="71" t="s">
        <v>14</v>
      </c>
      <c r="DA6" s="71" t="s">
        <v>70</v>
      </c>
      <c r="DB6" s="72" t="s">
        <v>71</v>
      </c>
    </row>
    <row r="7" spans="1:106" ht="15.75" customHeight="1">
      <c r="A7" s="207">
        <v>1</v>
      </c>
      <c r="B7" s="207"/>
      <c r="C7" s="207"/>
      <c r="D7" s="207"/>
      <c r="E7" s="207"/>
      <c r="F7" s="207"/>
      <c r="G7" s="207"/>
      <c r="H7" s="208"/>
      <c r="I7" s="209" t="s">
        <v>468</v>
      </c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1" t="s">
        <v>182</v>
      </c>
      <c r="CO7" s="212"/>
      <c r="CP7" s="212"/>
      <c r="CQ7" s="212"/>
      <c r="CR7" s="212"/>
      <c r="CS7" s="212"/>
      <c r="CT7" s="212"/>
      <c r="CU7" s="213"/>
      <c r="CV7" s="34" t="s">
        <v>453</v>
      </c>
      <c r="CW7" s="34" t="s">
        <v>134</v>
      </c>
      <c r="CX7" s="34" t="s">
        <v>453</v>
      </c>
      <c r="CY7" s="35">
        <v>49846163.65</v>
      </c>
      <c r="CZ7" s="35">
        <v>46299837.66</v>
      </c>
      <c r="DA7" s="35">
        <v>46299837.66</v>
      </c>
      <c r="DB7" s="36"/>
    </row>
    <row r="8" spans="1:106" ht="24" customHeight="1">
      <c r="A8" s="214" t="s">
        <v>23</v>
      </c>
      <c r="B8" s="214"/>
      <c r="C8" s="214"/>
      <c r="D8" s="214"/>
      <c r="E8" s="214"/>
      <c r="F8" s="214"/>
      <c r="G8" s="214"/>
      <c r="H8" s="215"/>
      <c r="I8" s="216" t="s">
        <v>469</v>
      </c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8" t="s">
        <v>183</v>
      </c>
      <c r="CO8" s="214"/>
      <c r="CP8" s="214"/>
      <c r="CQ8" s="214"/>
      <c r="CR8" s="214"/>
      <c r="CS8" s="214"/>
      <c r="CT8" s="214"/>
      <c r="CU8" s="215"/>
      <c r="CV8" s="37" t="s">
        <v>453</v>
      </c>
      <c r="CW8" s="37" t="s">
        <v>134</v>
      </c>
      <c r="CX8" s="37" t="s">
        <v>453</v>
      </c>
      <c r="CY8" s="38">
        <v>49846163.65</v>
      </c>
      <c r="CZ8" s="38">
        <v>46299837.66</v>
      </c>
      <c r="DA8" s="38">
        <v>46299837.66</v>
      </c>
      <c r="DB8" s="39"/>
    </row>
    <row r="9" spans="1:106" ht="24" customHeight="1">
      <c r="A9" s="214" t="s">
        <v>46</v>
      </c>
      <c r="B9" s="214"/>
      <c r="C9" s="214"/>
      <c r="D9" s="214"/>
      <c r="E9" s="214"/>
      <c r="F9" s="214"/>
      <c r="G9" s="214"/>
      <c r="H9" s="215"/>
      <c r="I9" s="216" t="s">
        <v>455</v>
      </c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8" t="s">
        <v>184</v>
      </c>
      <c r="CO9" s="214"/>
      <c r="CP9" s="214"/>
      <c r="CQ9" s="214"/>
      <c r="CR9" s="214"/>
      <c r="CS9" s="214"/>
      <c r="CT9" s="214"/>
      <c r="CU9" s="215"/>
      <c r="CV9" s="37" t="s">
        <v>453</v>
      </c>
      <c r="CW9" s="37" t="s">
        <v>134</v>
      </c>
      <c r="CX9" s="37" t="s">
        <v>453</v>
      </c>
      <c r="CY9" s="38">
        <v>27134600</v>
      </c>
      <c r="CZ9" s="38">
        <v>27134600</v>
      </c>
      <c r="DA9" s="38">
        <v>27134600</v>
      </c>
      <c r="DB9" s="39"/>
    </row>
    <row r="10" spans="1:106" ht="24" customHeight="1">
      <c r="A10" s="214" t="s">
        <v>454</v>
      </c>
      <c r="B10" s="214"/>
      <c r="C10" s="214"/>
      <c r="D10" s="214"/>
      <c r="E10" s="214"/>
      <c r="F10" s="214"/>
      <c r="G10" s="214"/>
      <c r="H10" s="215"/>
      <c r="I10" s="216" t="s">
        <v>456</v>
      </c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8" t="s">
        <v>185</v>
      </c>
      <c r="CO10" s="214"/>
      <c r="CP10" s="214"/>
      <c r="CQ10" s="214"/>
      <c r="CR10" s="214"/>
      <c r="CS10" s="214"/>
      <c r="CT10" s="214"/>
      <c r="CU10" s="215"/>
      <c r="CV10" s="37" t="s">
        <v>470</v>
      </c>
      <c r="CW10" s="37" t="s">
        <v>134</v>
      </c>
      <c r="CX10" s="37" t="s">
        <v>453</v>
      </c>
      <c r="CY10" s="38">
        <v>27134600</v>
      </c>
      <c r="CZ10" s="38">
        <v>27134600</v>
      </c>
      <c r="DA10" s="38">
        <v>27134600</v>
      </c>
      <c r="DB10" s="39"/>
    </row>
    <row r="11" spans="1:106" ht="24" customHeight="1">
      <c r="A11" s="214" t="s">
        <v>471</v>
      </c>
      <c r="B11" s="214"/>
      <c r="C11" s="214"/>
      <c r="D11" s="214"/>
      <c r="E11" s="214"/>
      <c r="F11" s="214"/>
      <c r="G11" s="214"/>
      <c r="H11" s="215"/>
      <c r="I11" s="216" t="s">
        <v>457</v>
      </c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8" t="s">
        <v>186</v>
      </c>
      <c r="CO11" s="214"/>
      <c r="CP11" s="214"/>
      <c r="CQ11" s="214"/>
      <c r="CR11" s="214"/>
      <c r="CS11" s="214"/>
      <c r="CT11" s="214"/>
      <c r="CU11" s="215"/>
      <c r="CV11" s="37" t="s">
        <v>453</v>
      </c>
      <c r="CW11" s="37" t="s">
        <v>134</v>
      </c>
      <c r="CX11" s="37" t="s">
        <v>453</v>
      </c>
      <c r="CY11" s="38">
        <v>6480000</v>
      </c>
      <c r="CZ11" s="38">
        <v>4780000</v>
      </c>
      <c r="DA11" s="38">
        <v>4780000</v>
      </c>
      <c r="DB11" s="39"/>
    </row>
    <row r="12" spans="1:106" ht="24" customHeight="1">
      <c r="A12" s="214" t="s">
        <v>472</v>
      </c>
      <c r="B12" s="214"/>
      <c r="C12" s="214"/>
      <c r="D12" s="214"/>
      <c r="E12" s="214"/>
      <c r="F12" s="214"/>
      <c r="G12" s="214"/>
      <c r="H12" s="215"/>
      <c r="I12" s="216" t="s">
        <v>456</v>
      </c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8" t="s">
        <v>187</v>
      </c>
      <c r="CO12" s="214"/>
      <c r="CP12" s="214"/>
      <c r="CQ12" s="214"/>
      <c r="CR12" s="214"/>
      <c r="CS12" s="214"/>
      <c r="CT12" s="214"/>
      <c r="CU12" s="215"/>
      <c r="CV12" s="37" t="s">
        <v>453</v>
      </c>
      <c r="CW12" s="37" t="s">
        <v>134</v>
      </c>
      <c r="CX12" s="37" t="s">
        <v>453</v>
      </c>
      <c r="CY12" s="38">
        <v>6480000</v>
      </c>
      <c r="CZ12" s="38">
        <v>4780000</v>
      </c>
      <c r="DA12" s="38">
        <v>4780000</v>
      </c>
      <c r="DB12" s="39"/>
    </row>
    <row r="13" spans="1:106" ht="24" customHeight="1">
      <c r="A13" s="214" t="s">
        <v>473</v>
      </c>
      <c r="B13" s="214"/>
      <c r="C13" s="214"/>
      <c r="D13" s="214"/>
      <c r="E13" s="214"/>
      <c r="F13" s="214"/>
      <c r="G13" s="214"/>
      <c r="H13" s="215"/>
      <c r="I13" s="216" t="s">
        <v>474</v>
      </c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8" t="s">
        <v>458</v>
      </c>
      <c r="CO13" s="214"/>
      <c r="CP13" s="214"/>
      <c r="CQ13" s="214"/>
      <c r="CR13" s="214"/>
      <c r="CS13" s="214"/>
      <c r="CT13" s="214"/>
      <c r="CU13" s="215"/>
      <c r="CV13" s="37" t="s">
        <v>470</v>
      </c>
      <c r="CW13" s="37" t="s">
        <v>351</v>
      </c>
      <c r="CX13" s="37" t="s">
        <v>453</v>
      </c>
      <c r="CY13" s="38">
        <v>6480000</v>
      </c>
      <c r="CZ13" s="38">
        <v>4780000</v>
      </c>
      <c r="DA13" s="38">
        <v>4780000</v>
      </c>
      <c r="DB13" s="39"/>
    </row>
    <row r="14" spans="1:106" ht="24" customHeight="1">
      <c r="A14" s="214" t="s">
        <v>475</v>
      </c>
      <c r="B14" s="214"/>
      <c r="C14" s="214"/>
      <c r="D14" s="214"/>
      <c r="E14" s="214"/>
      <c r="F14" s="214"/>
      <c r="G14" s="214"/>
      <c r="H14" s="215"/>
      <c r="I14" s="216" t="s">
        <v>459</v>
      </c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8" t="s">
        <v>188</v>
      </c>
      <c r="CO14" s="214"/>
      <c r="CP14" s="214"/>
      <c r="CQ14" s="214"/>
      <c r="CR14" s="214"/>
      <c r="CS14" s="214"/>
      <c r="CT14" s="214"/>
      <c r="CU14" s="215"/>
      <c r="CV14" s="37" t="s">
        <v>453</v>
      </c>
      <c r="CW14" s="37" t="s">
        <v>134</v>
      </c>
      <c r="CX14" s="37" t="s">
        <v>453</v>
      </c>
      <c r="CY14" s="38">
        <v>16231563.65</v>
      </c>
      <c r="CZ14" s="38">
        <v>14385237.66</v>
      </c>
      <c r="DA14" s="38">
        <v>14385237.66</v>
      </c>
      <c r="DB14" s="39"/>
    </row>
    <row r="15" spans="1:106" ht="24" customHeight="1">
      <c r="A15" s="214" t="s">
        <v>476</v>
      </c>
      <c r="B15" s="214"/>
      <c r="C15" s="214"/>
      <c r="D15" s="214"/>
      <c r="E15" s="214"/>
      <c r="F15" s="214"/>
      <c r="G15" s="214"/>
      <c r="H15" s="215"/>
      <c r="I15" s="216" t="s">
        <v>456</v>
      </c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8" t="s">
        <v>189</v>
      </c>
      <c r="CO15" s="214"/>
      <c r="CP15" s="214"/>
      <c r="CQ15" s="214"/>
      <c r="CR15" s="214"/>
      <c r="CS15" s="214"/>
      <c r="CT15" s="214"/>
      <c r="CU15" s="215"/>
      <c r="CV15" s="37" t="s">
        <v>453</v>
      </c>
      <c r="CW15" s="37" t="s">
        <v>134</v>
      </c>
      <c r="CX15" s="37" t="s">
        <v>453</v>
      </c>
      <c r="CY15" s="38">
        <v>16231563.65</v>
      </c>
      <c r="CZ15" s="38">
        <v>14385237.66</v>
      </c>
      <c r="DA15" s="38">
        <v>14385237.66</v>
      </c>
      <c r="DB15" s="39"/>
    </row>
    <row r="16" spans="1:106" ht="12.75" customHeight="1" thickBot="1">
      <c r="A16" s="214" t="s">
        <v>477</v>
      </c>
      <c r="B16" s="214"/>
      <c r="C16" s="214"/>
      <c r="D16" s="214"/>
      <c r="E16" s="214"/>
      <c r="F16" s="214"/>
      <c r="G16" s="214"/>
      <c r="H16" s="215"/>
      <c r="I16" s="216" t="s">
        <v>474</v>
      </c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8" t="s">
        <v>190</v>
      </c>
      <c r="CO16" s="214"/>
      <c r="CP16" s="214"/>
      <c r="CQ16" s="214"/>
      <c r="CR16" s="214"/>
      <c r="CS16" s="214"/>
      <c r="CT16" s="214"/>
      <c r="CU16" s="215"/>
      <c r="CV16" s="37" t="s">
        <v>470</v>
      </c>
      <c r="CW16" s="37" t="s">
        <v>351</v>
      </c>
      <c r="CX16" s="37" t="s">
        <v>453</v>
      </c>
      <c r="CY16" s="38">
        <v>16231563.65</v>
      </c>
      <c r="CZ16" s="38">
        <v>14385237.66</v>
      </c>
      <c r="DA16" s="38">
        <v>14385237.66</v>
      </c>
      <c r="DB16" s="39"/>
    </row>
    <row r="17" spans="1:106" ht="24" customHeight="1">
      <c r="A17" s="207">
        <v>2</v>
      </c>
      <c r="B17" s="207"/>
      <c r="C17" s="207"/>
      <c r="D17" s="207"/>
      <c r="E17" s="207"/>
      <c r="F17" s="207"/>
      <c r="G17" s="207"/>
      <c r="H17" s="208"/>
      <c r="I17" s="209" t="s">
        <v>224</v>
      </c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1" t="s">
        <v>191</v>
      </c>
      <c r="CO17" s="212"/>
      <c r="CP17" s="212"/>
      <c r="CQ17" s="212"/>
      <c r="CR17" s="212"/>
      <c r="CS17" s="212"/>
      <c r="CT17" s="212"/>
      <c r="CU17" s="213"/>
      <c r="CV17" s="34" t="s">
        <v>453</v>
      </c>
      <c r="CW17" s="34" t="s">
        <v>134</v>
      </c>
      <c r="CX17" s="34" t="s">
        <v>453</v>
      </c>
      <c r="CY17" s="35">
        <v>49846163.65</v>
      </c>
      <c r="CZ17" s="35">
        <v>46299837.66</v>
      </c>
      <c r="DA17" s="35">
        <v>46299837.66</v>
      </c>
      <c r="DB17" s="36"/>
    </row>
    <row r="18" spans="1:106" ht="24" customHeight="1" thickBot="1">
      <c r="A18" s="214" t="s">
        <v>26</v>
      </c>
      <c r="B18" s="214"/>
      <c r="C18" s="214"/>
      <c r="D18" s="214"/>
      <c r="E18" s="214"/>
      <c r="F18" s="214"/>
      <c r="G18" s="214"/>
      <c r="H18" s="215"/>
      <c r="I18" s="216" t="s">
        <v>460</v>
      </c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8" t="s">
        <v>192</v>
      </c>
      <c r="CO18" s="214"/>
      <c r="CP18" s="214"/>
      <c r="CQ18" s="214"/>
      <c r="CR18" s="214"/>
      <c r="CS18" s="214"/>
      <c r="CT18" s="214"/>
      <c r="CU18" s="215"/>
      <c r="CV18" s="37" t="s">
        <v>470</v>
      </c>
      <c r="CW18" s="37" t="s">
        <v>134</v>
      </c>
      <c r="CX18" s="37" t="s">
        <v>453</v>
      </c>
      <c r="CY18" s="38">
        <v>49846163.65</v>
      </c>
      <c r="CZ18" s="38">
        <v>46299837.66</v>
      </c>
      <c r="DA18" s="38">
        <v>46299837.66</v>
      </c>
      <c r="DB18" s="39"/>
    </row>
    <row r="19" spans="1:106" ht="15" customHeight="1">
      <c r="A19" s="207">
        <v>3</v>
      </c>
      <c r="B19" s="207"/>
      <c r="C19" s="207"/>
      <c r="D19" s="207"/>
      <c r="E19" s="207"/>
      <c r="F19" s="207"/>
      <c r="G19" s="207"/>
      <c r="H19" s="208"/>
      <c r="I19" s="209" t="s">
        <v>193</v>
      </c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1" t="s">
        <v>194</v>
      </c>
      <c r="CO19" s="212"/>
      <c r="CP19" s="212"/>
      <c r="CQ19" s="212"/>
      <c r="CR19" s="212"/>
      <c r="CS19" s="212"/>
      <c r="CT19" s="212"/>
      <c r="CU19" s="213"/>
      <c r="CV19" s="34" t="s">
        <v>453</v>
      </c>
      <c r="CW19" s="34" t="s">
        <v>134</v>
      </c>
      <c r="CX19" s="34" t="s">
        <v>453</v>
      </c>
      <c r="CY19" s="35"/>
      <c r="CZ19" s="35"/>
      <c r="DA19" s="35"/>
      <c r="DB19" s="36"/>
    </row>
    <row r="20" spans="1:101" ht="27.75" customHeight="1">
      <c r="A20" s="49"/>
      <c r="B20" s="49"/>
      <c r="C20" s="49"/>
      <c r="D20" s="49"/>
      <c r="E20" s="49"/>
      <c r="F20" s="49"/>
      <c r="G20" s="49"/>
      <c r="H20" s="49"/>
      <c r="I20" s="50" t="s">
        <v>195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223" t="s">
        <v>461</v>
      </c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136" t="s">
        <v>520</v>
      </c>
    </row>
    <row r="21" spans="1:101" ht="19.5" customHeight="1">
      <c r="A21" s="49"/>
      <c r="B21" s="49"/>
      <c r="C21" s="49"/>
      <c r="D21" s="49"/>
      <c r="E21" s="49"/>
      <c r="F21" s="49"/>
      <c r="G21" s="49"/>
      <c r="H21" s="49"/>
      <c r="I21" s="51" t="s">
        <v>196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49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49"/>
      <c r="BJ21" s="49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49"/>
      <c r="BX21" s="49"/>
      <c r="BY21" s="224" t="s">
        <v>462</v>
      </c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49"/>
      <c r="CT21" s="49"/>
      <c r="CU21" s="49"/>
      <c r="CV21" s="49"/>
      <c r="CW21" s="137" t="s">
        <v>521</v>
      </c>
    </row>
    <row r="22" spans="43:112" s="52" customFormat="1" ht="19.5" customHeight="1">
      <c r="AQ22" s="219" t="s">
        <v>197</v>
      </c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K22" s="219" t="s">
        <v>106</v>
      </c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Y22" s="219" t="s">
        <v>107</v>
      </c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W22" s="137" t="s">
        <v>522</v>
      </c>
      <c r="CX22"/>
      <c r="CY22"/>
      <c r="CZ22"/>
      <c r="DA22"/>
      <c r="DB22"/>
      <c r="DC22"/>
      <c r="DD22"/>
      <c r="DE22"/>
      <c r="DF22"/>
      <c r="DG22"/>
      <c r="DH22"/>
    </row>
    <row r="23" spans="1:101" ht="19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49"/>
      <c r="BJ23" s="49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49"/>
      <c r="BX23" s="49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49"/>
      <c r="CT23" s="49"/>
      <c r="CU23" s="49"/>
      <c r="CV23" s="49"/>
      <c r="CW23" s="137" t="s">
        <v>523</v>
      </c>
    </row>
    <row r="24" spans="1:101" ht="21" customHeight="1">
      <c r="A24" s="49"/>
      <c r="B24" s="49"/>
      <c r="C24" s="49"/>
      <c r="D24" s="49"/>
      <c r="E24" s="49"/>
      <c r="F24" s="49"/>
      <c r="G24" s="49"/>
      <c r="H24" s="49"/>
      <c r="I24" s="50" t="s">
        <v>198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220" t="s">
        <v>463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54"/>
      <c r="BF24" s="54"/>
      <c r="BG24" s="221" t="s">
        <v>464</v>
      </c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49"/>
      <c r="BZ24" s="49"/>
      <c r="CA24" s="222" t="s">
        <v>465</v>
      </c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49"/>
      <c r="CT24" s="49"/>
      <c r="CU24" s="49"/>
      <c r="CV24" s="49"/>
      <c r="CW24" s="137" t="s">
        <v>524</v>
      </c>
    </row>
    <row r="25" spans="39:96" s="52" customFormat="1" ht="15.75" customHeight="1">
      <c r="AM25" s="219" t="s">
        <v>197</v>
      </c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G25" s="219" t="s">
        <v>199</v>
      </c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CA25" s="219" t="s">
        <v>200</v>
      </c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</row>
    <row r="26" spans="1:106" ht="3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49"/>
      <c r="BF26" s="49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49"/>
      <c r="BZ26" s="49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49"/>
      <c r="CT26" s="49"/>
      <c r="CU26" s="49"/>
      <c r="CV26" s="49"/>
      <c r="CW26" s="49"/>
      <c r="CX26" s="49"/>
      <c r="CY26" s="49"/>
      <c r="CZ26" s="49"/>
      <c r="DA26" s="49"/>
      <c r="DB26" s="49"/>
    </row>
    <row r="27" spans="1:106" ht="12.75" customHeight="1">
      <c r="A27" s="49"/>
      <c r="B27" s="49"/>
      <c r="C27" s="49"/>
      <c r="D27" s="49"/>
      <c r="E27" s="49"/>
      <c r="F27" s="49"/>
      <c r="G27" s="49"/>
      <c r="H27" s="49"/>
      <c r="I27" s="225" t="s">
        <v>108</v>
      </c>
      <c r="J27" s="225"/>
      <c r="K27" s="222" t="s">
        <v>534</v>
      </c>
      <c r="L27" s="222"/>
      <c r="M27" s="222"/>
      <c r="N27" s="226" t="s">
        <v>108</v>
      </c>
      <c r="O27" s="226"/>
      <c r="P27" s="49"/>
      <c r="Q27" s="222" t="s">
        <v>530</v>
      </c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7">
        <v>2023</v>
      </c>
      <c r="AG27" s="227"/>
      <c r="AH27" s="227"/>
      <c r="AI27" s="227"/>
      <c r="AJ27" s="227"/>
      <c r="AK27" s="227"/>
      <c r="AL27" s="50" t="s">
        <v>109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</row>
    <row r="28" spans="1:106" ht="10.5" customHeight="1" thickBo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</row>
    <row r="29" spans="1:106" ht="3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6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</row>
    <row r="30" spans="1:101" ht="25.5" customHeight="1">
      <c r="A30" s="57" t="s">
        <v>201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58"/>
      <c r="CN30" s="49"/>
      <c r="CO30" s="49"/>
      <c r="CP30" s="49"/>
      <c r="CQ30" s="49"/>
      <c r="CR30" s="49"/>
      <c r="CS30" s="49"/>
      <c r="CT30" s="49"/>
      <c r="CU30" s="49"/>
      <c r="CV30" s="49"/>
      <c r="CW30" s="136" t="s">
        <v>520</v>
      </c>
    </row>
    <row r="31" spans="1:167" ht="43.5" customHeight="1">
      <c r="A31" s="236" t="s">
        <v>466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8"/>
      <c r="CN31" s="49"/>
      <c r="CO31" s="49"/>
      <c r="CP31" s="49"/>
      <c r="CQ31" s="49"/>
      <c r="CR31" s="49"/>
      <c r="CS31" s="49"/>
      <c r="CT31" s="49"/>
      <c r="CU31" s="49"/>
      <c r="CV31" s="49"/>
      <c r="CW31" s="137" t="s">
        <v>525</v>
      </c>
      <c r="DI31" s="13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8"/>
      <c r="FI31" s="228"/>
      <c r="FJ31" s="228"/>
      <c r="FK31" s="228"/>
    </row>
    <row r="32" spans="1:167" s="52" customFormat="1" ht="16.5" customHeight="1">
      <c r="A32" s="231" t="s">
        <v>202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32"/>
      <c r="CW32" s="137" t="s">
        <v>526</v>
      </c>
      <c r="CX32"/>
      <c r="CY32"/>
      <c r="CZ32"/>
      <c r="DA32"/>
      <c r="DB32"/>
      <c r="DC32"/>
      <c r="DD32"/>
      <c r="DE32"/>
      <c r="DF32"/>
      <c r="DG32"/>
      <c r="DH32"/>
      <c r="DI32" s="13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59"/>
      <c r="FI32" s="59"/>
      <c r="FJ32" s="59"/>
      <c r="FK32" s="229"/>
    </row>
    <row r="33" spans="1:167" ht="15" customHeight="1">
      <c r="A33" s="60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61"/>
      <c r="CN33" s="49"/>
      <c r="CO33" s="49"/>
      <c r="CP33" s="49"/>
      <c r="CQ33" s="49"/>
      <c r="CR33" s="49"/>
      <c r="CS33" s="49"/>
      <c r="CT33" s="49"/>
      <c r="CU33" s="49"/>
      <c r="CV33" s="49"/>
      <c r="CW33" s="137" t="s">
        <v>527</v>
      </c>
      <c r="DI33" s="13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62"/>
      <c r="FI33" s="63"/>
      <c r="FJ33" s="63"/>
      <c r="FK33" s="229"/>
    </row>
    <row r="34" spans="1:167" ht="14.25" customHeight="1">
      <c r="A34" s="233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49"/>
      <c r="AA34" s="49"/>
      <c r="AB34" s="49"/>
      <c r="AC34" s="49"/>
      <c r="AD34" s="49"/>
      <c r="AE34" s="49"/>
      <c r="AF34" s="49"/>
      <c r="AG34" s="49"/>
      <c r="AH34" s="224" t="s">
        <v>467</v>
      </c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34"/>
      <c r="CN34" s="49"/>
      <c r="CO34" s="49"/>
      <c r="CP34" s="49"/>
      <c r="CQ34" s="49"/>
      <c r="CR34" s="49"/>
      <c r="CS34" s="49"/>
      <c r="CT34" s="49"/>
      <c r="CU34" s="49"/>
      <c r="CV34" s="49"/>
      <c r="CW34" s="137" t="s">
        <v>528</v>
      </c>
      <c r="DI34" s="139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64"/>
      <c r="FF34" s="64"/>
      <c r="FG34" s="64"/>
      <c r="FH34" s="64"/>
      <c r="FI34" s="64"/>
      <c r="FJ34" s="64"/>
      <c r="FK34" s="64"/>
    </row>
    <row r="35" spans="1:167" s="52" customFormat="1" ht="12" customHeight="1">
      <c r="A35" s="231" t="s">
        <v>106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AH35" s="219" t="s">
        <v>107</v>
      </c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32"/>
      <c r="CW35" s="142"/>
      <c r="CX35" s="142"/>
      <c r="CY35" s="142"/>
      <c r="CZ35" s="142"/>
      <c r="DA35" s="142"/>
      <c r="DB35" s="143"/>
      <c r="DC35" s="141"/>
      <c r="DD35" s="140"/>
      <c r="DE35" s="140"/>
      <c r="DF35" s="140"/>
      <c r="DG35" s="140"/>
      <c r="DH35" s="140"/>
      <c r="DI35" s="140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  <c r="EO35" s="239"/>
      <c r="EP35" s="239"/>
      <c r="EQ35" s="239"/>
      <c r="ER35" s="239"/>
      <c r="ES35" s="239"/>
      <c r="ET35" s="239"/>
      <c r="EU35" s="239"/>
      <c r="EV35" s="239"/>
      <c r="EW35" s="240"/>
      <c r="EX35" s="240"/>
      <c r="EY35" s="240"/>
      <c r="EZ35" s="240"/>
      <c r="FA35" s="240"/>
      <c r="FB35" s="240"/>
      <c r="FC35" s="240"/>
      <c r="FD35" s="240"/>
      <c r="FE35" s="59"/>
      <c r="FF35" s="59"/>
      <c r="FG35" s="59"/>
      <c r="FH35" s="65"/>
      <c r="FI35" s="65"/>
      <c r="FJ35" s="65"/>
      <c r="FK35" s="65"/>
    </row>
    <row r="36" spans="1:167" ht="9.75" customHeight="1">
      <c r="A36" s="5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58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230"/>
      <c r="DC36" s="230"/>
      <c r="DD36" s="230"/>
      <c r="DE36" s="230"/>
      <c r="DF36" s="230"/>
      <c r="DG36" s="230"/>
      <c r="DH36" s="230"/>
      <c r="DI36" s="230"/>
      <c r="DJ36" s="241"/>
      <c r="DK36" s="242"/>
      <c r="DL36" s="242"/>
      <c r="DM36" s="242"/>
      <c r="DN36" s="242"/>
      <c r="DO36" s="242"/>
      <c r="DP36" s="242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2"/>
      <c r="ES36" s="242"/>
      <c r="ET36" s="242"/>
      <c r="EU36" s="242"/>
      <c r="EV36" s="242"/>
      <c r="EW36" s="230"/>
      <c r="EX36" s="230"/>
      <c r="EY36" s="230"/>
      <c r="EZ36" s="230"/>
      <c r="FA36" s="230"/>
      <c r="FB36" s="230"/>
      <c r="FC36" s="230"/>
      <c r="FD36" s="230"/>
      <c r="FE36" s="59"/>
      <c r="FF36" s="59"/>
      <c r="FG36" s="59"/>
      <c r="FH36" s="65"/>
      <c r="FI36" s="65"/>
      <c r="FJ36" s="65"/>
      <c r="FK36" s="65"/>
    </row>
    <row r="37" spans="1:106" ht="12.75" customHeight="1">
      <c r="A37" s="49"/>
      <c r="B37" s="49"/>
      <c r="C37" s="49"/>
      <c r="D37" s="49"/>
      <c r="E37" s="49"/>
      <c r="F37" s="49"/>
      <c r="G37" s="49"/>
      <c r="H37" s="49"/>
      <c r="I37" s="225" t="s">
        <v>108</v>
      </c>
      <c r="J37" s="225"/>
      <c r="K37" s="222" t="s">
        <v>534</v>
      </c>
      <c r="L37" s="222"/>
      <c r="M37" s="222"/>
      <c r="N37" s="226" t="s">
        <v>108</v>
      </c>
      <c r="O37" s="226"/>
      <c r="P37" s="49"/>
      <c r="Q37" s="222" t="s">
        <v>530</v>
      </c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7">
        <v>2023</v>
      </c>
      <c r="AG37" s="227"/>
      <c r="AH37" s="227"/>
      <c r="AI37" s="227"/>
      <c r="AJ37" s="227"/>
      <c r="AK37" s="227"/>
      <c r="AL37" s="50" t="s">
        <v>109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</row>
    <row r="38" spans="1:167" ht="3" customHeight="1" thickBo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8"/>
      <c r="DB38" s="230"/>
      <c r="DC38" s="230"/>
      <c r="DD38" s="230"/>
      <c r="DE38" s="230"/>
      <c r="DF38" s="230"/>
      <c r="DG38" s="230"/>
      <c r="DH38" s="230"/>
      <c r="DI38" s="230"/>
      <c r="DJ38" s="241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2"/>
      <c r="EM38" s="242"/>
      <c r="EN38" s="242"/>
      <c r="EO38" s="242"/>
      <c r="EP38" s="242"/>
      <c r="EQ38" s="242"/>
      <c r="ER38" s="242"/>
      <c r="ES38" s="242"/>
      <c r="ET38" s="242"/>
      <c r="EU38" s="242"/>
      <c r="EV38" s="242"/>
      <c r="EW38" s="230"/>
      <c r="EX38" s="230"/>
      <c r="EY38" s="230"/>
      <c r="EZ38" s="230"/>
      <c r="FA38" s="230"/>
      <c r="FB38" s="230"/>
      <c r="FC38" s="230"/>
      <c r="FD38" s="230"/>
      <c r="FE38" s="59"/>
      <c r="FF38" s="59"/>
      <c r="FG38" s="59"/>
      <c r="FH38" s="65"/>
      <c r="FI38" s="65"/>
      <c r="FJ38" s="65"/>
      <c r="FK38" s="65"/>
    </row>
    <row r="39" spans="106:167" ht="9.75" customHeight="1">
      <c r="DB39" s="230"/>
      <c r="DC39" s="230"/>
      <c r="DD39" s="230"/>
      <c r="DE39" s="230"/>
      <c r="DF39" s="230"/>
      <c r="DG39" s="230"/>
      <c r="DH39" s="230"/>
      <c r="DI39" s="230"/>
      <c r="DJ39" s="241"/>
      <c r="DK39" s="242"/>
      <c r="DL39" s="242"/>
      <c r="DM39" s="242"/>
      <c r="DN39" s="242"/>
      <c r="DO39" s="242"/>
      <c r="DP39" s="242"/>
      <c r="DQ39" s="242"/>
      <c r="DR39" s="242"/>
      <c r="DS39" s="242"/>
      <c r="DT39" s="242"/>
      <c r="DU39" s="242"/>
      <c r="DV39" s="242"/>
      <c r="DW39" s="242"/>
      <c r="DX39" s="242"/>
      <c r="DY39" s="24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2"/>
      <c r="EJ39" s="242"/>
      <c r="EK39" s="242"/>
      <c r="EL39" s="242"/>
      <c r="EM39" s="242"/>
      <c r="EN39" s="242"/>
      <c r="EO39" s="242"/>
      <c r="EP39" s="242"/>
      <c r="EQ39" s="242"/>
      <c r="ER39" s="242"/>
      <c r="ES39" s="242"/>
      <c r="ET39" s="242"/>
      <c r="EU39" s="242"/>
      <c r="EV39" s="242"/>
      <c r="EW39" s="230"/>
      <c r="EX39" s="230"/>
      <c r="EY39" s="230"/>
      <c r="EZ39" s="230"/>
      <c r="FA39" s="230"/>
      <c r="FB39" s="230"/>
      <c r="FC39" s="230"/>
      <c r="FD39" s="230"/>
      <c r="FE39" s="59"/>
      <c r="FF39" s="59"/>
      <c r="FG39" s="59"/>
      <c r="FH39" s="65"/>
      <c r="FI39" s="65"/>
      <c r="FJ39" s="65"/>
      <c r="FK39" s="65"/>
    </row>
  </sheetData>
  <sheetProtection/>
  <mergeCells count="99">
    <mergeCell ref="DB39:DI39"/>
    <mergeCell ref="DJ39:EV39"/>
    <mergeCell ref="EW39:FD39"/>
    <mergeCell ref="I37:J37"/>
    <mergeCell ref="K37:M37"/>
    <mergeCell ref="N37:O37"/>
    <mergeCell ref="Q37:AE37"/>
    <mergeCell ref="AF37:AK37"/>
    <mergeCell ref="DB38:DI38"/>
    <mergeCell ref="DJ38:EV38"/>
    <mergeCell ref="A35:Y35"/>
    <mergeCell ref="AH35:CM35"/>
    <mergeCell ref="DJ35:EV35"/>
    <mergeCell ref="EW35:FD35"/>
    <mergeCell ref="DB36:DI36"/>
    <mergeCell ref="DJ36:EV36"/>
    <mergeCell ref="EW36:FD36"/>
    <mergeCell ref="EW38:FD38"/>
    <mergeCell ref="FG31:FG33"/>
    <mergeCell ref="FH31:FK31"/>
    <mergeCell ref="A32:CM32"/>
    <mergeCell ref="FK32:FK33"/>
    <mergeCell ref="A34:Y34"/>
    <mergeCell ref="AH34:CM34"/>
    <mergeCell ref="DJ34:EV34"/>
    <mergeCell ref="EW34:FD34"/>
    <mergeCell ref="A31:CM31"/>
    <mergeCell ref="DJ31:EV33"/>
    <mergeCell ref="EW31:FD33"/>
    <mergeCell ref="FE31:FE33"/>
    <mergeCell ref="FF31:FF33"/>
    <mergeCell ref="AM25:BD25"/>
    <mergeCell ref="BG25:BX25"/>
    <mergeCell ref="CA25:CR25"/>
    <mergeCell ref="I27:J27"/>
    <mergeCell ref="K27:M27"/>
    <mergeCell ref="N27:O27"/>
    <mergeCell ref="Q27:AE27"/>
    <mergeCell ref="AF27:AK27"/>
    <mergeCell ref="AQ22:BH22"/>
    <mergeCell ref="BK22:BV22"/>
    <mergeCell ref="BY22:CR22"/>
    <mergeCell ref="AM24:BD24"/>
    <mergeCell ref="BG24:BX24"/>
    <mergeCell ref="CA24:CR24"/>
    <mergeCell ref="AQ20:BH21"/>
    <mergeCell ref="BK21:BV21"/>
    <mergeCell ref="BY21:CR21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343"/>
  <sheetViews>
    <sheetView view="pageBreakPreview" zoomScaleSheetLayoutView="100" zoomScalePageLayoutView="0" workbookViewId="0" topLeftCell="A13">
      <selection activeCell="ES53" sqref="ES53:GE53"/>
    </sheetView>
  </sheetViews>
  <sheetFormatPr defaultColWidth="0.875" defaultRowHeight="12.75"/>
  <cols>
    <col min="1" max="4" width="0.875" style="112" customWidth="1"/>
    <col min="5" max="5" width="2.875" style="112" customWidth="1"/>
    <col min="6" max="13" width="0.875" style="112" customWidth="1"/>
    <col min="14" max="14" width="1.875" style="112" customWidth="1"/>
    <col min="15" max="53" width="0.875" style="112" customWidth="1"/>
    <col min="54" max="54" width="1.75390625" style="112" customWidth="1"/>
    <col min="55" max="60" width="0.875" style="112" customWidth="1"/>
    <col min="61" max="61" width="3.00390625" style="112" customWidth="1"/>
    <col min="62" max="99" width="0.875" style="112" customWidth="1"/>
    <col min="100" max="100" width="1.625" style="112" customWidth="1"/>
    <col min="101" max="102" width="0.875" style="112" customWidth="1"/>
    <col min="103" max="103" width="1.875" style="112" customWidth="1"/>
    <col min="104" max="104" width="1.25" style="112" customWidth="1"/>
    <col min="105" max="116" width="0.875" style="112" customWidth="1"/>
    <col min="117" max="117" width="2.125" style="112" customWidth="1"/>
    <col min="118" max="167" width="0.875" style="112" customWidth="1"/>
    <col min="168" max="168" width="3.375" style="112" customWidth="1"/>
    <col min="169" max="16384" width="0.875" style="112" customWidth="1"/>
  </cols>
  <sheetData>
    <row r="1" spans="168:187" s="111" customFormat="1" ht="14.25" customHeight="1">
      <c r="FL1" s="254" t="s">
        <v>203</v>
      </c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  <c r="FY1" s="254"/>
      <c r="FZ1" s="254"/>
      <c r="GA1" s="254"/>
      <c r="GB1" s="254"/>
      <c r="GC1" s="254"/>
      <c r="GD1" s="254"/>
      <c r="GE1" s="254"/>
    </row>
    <row r="3" spans="1:187" ht="12.75" customHeight="1">
      <c r="A3" s="255" t="s">
        <v>204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</row>
    <row r="4" spans="1:187" ht="12.75" customHeight="1">
      <c r="A4" s="256" t="s">
        <v>240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/>
      <c r="FW4" s="256"/>
      <c r="FX4" s="256"/>
      <c r="FY4" s="256"/>
      <c r="FZ4" s="256"/>
      <c r="GA4" s="256"/>
      <c r="GB4" s="256"/>
      <c r="GC4" s="256"/>
      <c r="GD4" s="256"/>
      <c r="GE4" s="256"/>
    </row>
    <row r="5" spans="1:187" ht="12.75" customHeight="1">
      <c r="A5" s="257" t="s">
        <v>228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/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7"/>
      <c r="EW5" s="257"/>
      <c r="EX5" s="257"/>
      <c r="EY5" s="257"/>
      <c r="EZ5" s="257"/>
      <c r="FA5" s="257"/>
      <c r="FB5" s="257"/>
      <c r="FC5" s="257"/>
      <c r="FD5" s="257"/>
      <c r="FE5" s="257"/>
      <c r="FF5" s="257"/>
      <c r="FG5" s="257"/>
      <c r="FH5" s="257"/>
      <c r="FI5" s="257"/>
      <c r="FJ5" s="257"/>
      <c r="FK5" s="257"/>
      <c r="FL5" s="257"/>
      <c r="FM5" s="257"/>
      <c r="FN5" s="257"/>
      <c r="FO5" s="257"/>
      <c r="FP5" s="257"/>
      <c r="FQ5" s="257"/>
      <c r="FR5" s="257"/>
      <c r="FS5" s="257"/>
      <c r="FT5" s="257"/>
      <c r="FU5" s="257"/>
      <c r="FV5" s="257"/>
      <c r="FW5" s="257"/>
      <c r="FX5" s="257"/>
      <c r="FY5" s="257"/>
      <c r="FZ5" s="257"/>
      <c r="GA5" s="257"/>
      <c r="GB5" s="257"/>
      <c r="GC5" s="257"/>
      <c r="GD5" s="257"/>
      <c r="GE5" s="257"/>
    </row>
    <row r="7" spans="1:187" ht="23.25" customHeight="1">
      <c r="A7" s="264" t="s">
        <v>205</v>
      </c>
      <c r="B7" s="265"/>
      <c r="C7" s="265"/>
      <c r="D7" s="265"/>
      <c r="E7" s="266"/>
      <c r="F7" s="277" t="s">
        <v>239</v>
      </c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9"/>
      <c r="AR7" s="264" t="s">
        <v>254</v>
      </c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6"/>
      <c r="BD7" s="264" t="s">
        <v>230</v>
      </c>
      <c r="BE7" s="265"/>
      <c r="BF7" s="265"/>
      <c r="BG7" s="265"/>
      <c r="BH7" s="265"/>
      <c r="BI7" s="265"/>
      <c r="BJ7" s="265"/>
      <c r="BK7" s="265"/>
      <c r="BL7" s="265"/>
      <c r="BM7" s="266"/>
      <c r="BN7" s="264" t="s">
        <v>231</v>
      </c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6"/>
      <c r="CD7" s="264" t="s">
        <v>206</v>
      </c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4" t="s">
        <v>207</v>
      </c>
      <c r="CR7" s="270"/>
      <c r="CS7" s="270"/>
      <c r="CT7" s="270"/>
      <c r="CU7" s="270"/>
      <c r="CV7" s="270"/>
      <c r="CW7" s="270"/>
      <c r="CX7" s="270"/>
      <c r="CY7" s="265"/>
      <c r="CZ7" s="265"/>
      <c r="DA7" s="265"/>
      <c r="DB7" s="253" t="s">
        <v>256</v>
      </c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4" t="s">
        <v>250</v>
      </c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6"/>
      <c r="ED7" s="283" t="s">
        <v>233</v>
      </c>
      <c r="EE7" s="284"/>
      <c r="EF7" s="284"/>
      <c r="EG7" s="284"/>
      <c r="EH7" s="284"/>
      <c r="EI7" s="284"/>
      <c r="EJ7" s="284"/>
      <c r="EK7" s="284"/>
      <c r="EL7" s="284"/>
      <c r="EM7" s="284"/>
      <c r="EN7" s="284"/>
      <c r="EO7" s="284"/>
      <c r="EP7" s="284"/>
      <c r="EQ7" s="284"/>
      <c r="ER7" s="284"/>
      <c r="ES7" s="284"/>
      <c r="ET7" s="284"/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4"/>
      <c r="FK7" s="284"/>
      <c r="FL7" s="285"/>
      <c r="FM7" s="285"/>
      <c r="FN7" s="285"/>
      <c r="FO7" s="285"/>
      <c r="FP7" s="285"/>
      <c r="FQ7" s="285"/>
      <c r="FR7" s="285"/>
      <c r="FS7" s="285"/>
      <c r="FT7" s="285"/>
      <c r="FU7" s="285"/>
      <c r="FV7" s="285"/>
      <c r="FW7" s="285"/>
      <c r="FX7" s="285"/>
      <c r="FY7" s="285"/>
      <c r="FZ7" s="285"/>
      <c r="GA7" s="285"/>
      <c r="GB7" s="285"/>
      <c r="GC7" s="285"/>
      <c r="GD7" s="285"/>
      <c r="GE7" s="286"/>
    </row>
    <row r="8" spans="1:187" ht="62.25" customHeight="1">
      <c r="A8" s="267"/>
      <c r="B8" s="268"/>
      <c r="C8" s="268"/>
      <c r="D8" s="268"/>
      <c r="E8" s="269"/>
      <c r="F8" s="280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2"/>
      <c r="AR8" s="267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9"/>
      <c r="BD8" s="267"/>
      <c r="BE8" s="268"/>
      <c r="BF8" s="268"/>
      <c r="BG8" s="268"/>
      <c r="BH8" s="268"/>
      <c r="BI8" s="268"/>
      <c r="BJ8" s="268"/>
      <c r="BK8" s="268"/>
      <c r="BL8" s="268"/>
      <c r="BM8" s="269"/>
      <c r="BN8" s="267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9"/>
      <c r="CD8" s="267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71"/>
      <c r="CR8" s="272"/>
      <c r="CS8" s="272"/>
      <c r="CT8" s="272"/>
      <c r="CU8" s="272"/>
      <c r="CV8" s="272"/>
      <c r="CW8" s="272"/>
      <c r="CX8" s="272"/>
      <c r="CY8" s="268"/>
      <c r="CZ8" s="268"/>
      <c r="DA8" s="268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7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9"/>
      <c r="ED8" s="258" t="s">
        <v>266</v>
      </c>
      <c r="EE8" s="273"/>
      <c r="EF8" s="273"/>
      <c r="EG8" s="273"/>
      <c r="EH8" s="273"/>
      <c r="EI8" s="273"/>
      <c r="EJ8" s="273"/>
      <c r="EK8" s="273"/>
      <c r="EL8" s="273"/>
      <c r="EM8" s="273"/>
      <c r="EN8" s="273"/>
      <c r="EO8" s="273"/>
      <c r="EP8" s="273"/>
      <c r="EQ8" s="273"/>
      <c r="ER8" s="273"/>
      <c r="ES8" s="273"/>
      <c r="ET8" s="273"/>
      <c r="EU8" s="273"/>
      <c r="EV8" s="258" t="s">
        <v>508</v>
      </c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60"/>
      <c r="FL8" s="259" t="s">
        <v>234</v>
      </c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60"/>
    </row>
    <row r="9" spans="1:187" ht="12" customHeight="1">
      <c r="A9" s="253">
        <v>1</v>
      </c>
      <c r="B9" s="253"/>
      <c r="C9" s="253"/>
      <c r="D9" s="253"/>
      <c r="E9" s="253"/>
      <c r="F9" s="258">
        <v>2</v>
      </c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8">
        <v>3</v>
      </c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8">
        <v>4</v>
      </c>
      <c r="BE9" s="259"/>
      <c r="BF9" s="259"/>
      <c r="BG9" s="259"/>
      <c r="BH9" s="259"/>
      <c r="BI9" s="259"/>
      <c r="BJ9" s="259"/>
      <c r="BK9" s="259"/>
      <c r="BL9" s="259"/>
      <c r="BM9" s="260"/>
      <c r="BN9" s="258">
        <v>5</v>
      </c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60"/>
      <c r="CD9" s="258">
        <v>6</v>
      </c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3">
        <v>7</v>
      </c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9">
        <v>8</v>
      </c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60"/>
      <c r="DN9" s="258">
        <v>9</v>
      </c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60"/>
      <c r="ED9" s="258">
        <v>10</v>
      </c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8">
        <v>11</v>
      </c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60"/>
      <c r="FL9" s="259">
        <v>12</v>
      </c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60"/>
    </row>
    <row r="10" spans="1:187" ht="34.5" customHeight="1">
      <c r="A10" s="253">
        <v>1</v>
      </c>
      <c r="B10" s="253"/>
      <c r="C10" s="253"/>
      <c r="D10" s="253"/>
      <c r="E10" s="253"/>
      <c r="F10" s="244" t="s">
        <v>229</v>
      </c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6">
        <v>121</v>
      </c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6"/>
      <c r="BE10" s="247"/>
      <c r="BF10" s="247"/>
      <c r="BG10" s="247"/>
      <c r="BH10" s="247"/>
      <c r="BI10" s="247"/>
      <c r="BJ10" s="247"/>
      <c r="BK10" s="247"/>
      <c r="BL10" s="247"/>
      <c r="BM10" s="248"/>
      <c r="BN10" s="246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7"/>
      <c r="CB10" s="247"/>
      <c r="CC10" s="248"/>
      <c r="CD10" s="246">
        <f>CD12+CD13+CD14</f>
        <v>1968.8672233817779</v>
      </c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50">
        <f>CQ12+CQ13+CQ14</f>
        <v>280.20000000000005</v>
      </c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49">
        <v>181547.08</v>
      </c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51"/>
      <c r="DN10" s="246">
        <v>119680.04</v>
      </c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8"/>
      <c r="ED10" s="246">
        <f>DB10-DN10</f>
        <v>61867.03999999999</v>
      </c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52">
        <f>ED10/DN10*100</f>
        <v>51.69369930023419</v>
      </c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8"/>
      <c r="FL10" s="247"/>
      <c r="FM10" s="247"/>
      <c r="FN10" s="247"/>
      <c r="FO10" s="247"/>
      <c r="FP10" s="247"/>
      <c r="FQ10" s="247"/>
      <c r="FR10" s="247"/>
      <c r="FS10" s="247"/>
      <c r="FT10" s="247"/>
      <c r="FU10" s="247"/>
      <c r="FV10" s="247"/>
      <c r="FW10" s="247"/>
      <c r="FX10" s="247"/>
      <c r="FY10" s="247"/>
      <c r="FZ10" s="247"/>
      <c r="GA10" s="247"/>
      <c r="GB10" s="247"/>
      <c r="GC10" s="247"/>
      <c r="GD10" s="247"/>
      <c r="GE10" s="248"/>
    </row>
    <row r="11" spans="1:187" ht="17.25" customHeight="1">
      <c r="A11" s="253"/>
      <c r="B11" s="253"/>
      <c r="C11" s="253"/>
      <c r="D11" s="253"/>
      <c r="E11" s="253"/>
      <c r="F11" s="244" t="s">
        <v>232</v>
      </c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6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6"/>
      <c r="BE11" s="247"/>
      <c r="BF11" s="247"/>
      <c r="BG11" s="247"/>
      <c r="BH11" s="247"/>
      <c r="BI11" s="247"/>
      <c r="BJ11" s="247"/>
      <c r="BK11" s="247"/>
      <c r="BL11" s="247"/>
      <c r="BM11" s="248"/>
      <c r="BN11" s="246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7"/>
      <c r="CB11" s="247"/>
      <c r="CC11" s="248"/>
      <c r="CD11" s="246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51"/>
      <c r="DN11" s="246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8"/>
      <c r="ED11" s="246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52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7"/>
      <c r="FJ11" s="247"/>
      <c r="FK11" s="248"/>
      <c r="FL11" s="247"/>
      <c r="FM11" s="247"/>
      <c r="FN11" s="247"/>
      <c r="FO11" s="247"/>
      <c r="FP11" s="247"/>
      <c r="FQ11" s="247"/>
      <c r="FR11" s="247"/>
      <c r="FS11" s="247"/>
      <c r="FT11" s="247"/>
      <c r="FU11" s="247"/>
      <c r="FV11" s="247"/>
      <c r="FW11" s="247"/>
      <c r="FX11" s="247"/>
      <c r="FY11" s="247"/>
      <c r="FZ11" s="247"/>
      <c r="GA11" s="247"/>
      <c r="GB11" s="247"/>
      <c r="GC11" s="247"/>
      <c r="GD11" s="247"/>
      <c r="GE11" s="248"/>
    </row>
    <row r="12" spans="1:187" ht="39" customHeight="1">
      <c r="A12" s="243" t="s">
        <v>23</v>
      </c>
      <c r="B12" s="243"/>
      <c r="C12" s="243"/>
      <c r="D12" s="243"/>
      <c r="E12" s="243"/>
      <c r="F12" s="244" t="s">
        <v>509</v>
      </c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6">
        <v>121</v>
      </c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6"/>
      <c r="BE12" s="247"/>
      <c r="BF12" s="247"/>
      <c r="BG12" s="247"/>
      <c r="BH12" s="247"/>
      <c r="BI12" s="247"/>
      <c r="BJ12" s="247"/>
      <c r="BK12" s="247"/>
      <c r="BL12" s="247"/>
      <c r="BM12" s="248"/>
      <c r="BN12" s="246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7"/>
      <c r="CB12" s="247"/>
      <c r="CC12" s="248"/>
      <c r="CD12" s="246">
        <f>DB12/CQ12</f>
        <v>1076.4166488794024</v>
      </c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50">
        <v>93.7</v>
      </c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49">
        <v>100860.24</v>
      </c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51"/>
      <c r="DN12" s="246">
        <v>66340.54</v>
      </c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8"/>
      <c r="ED12" s="246">
        <f>DB12-DN12</f>
        <v>34519.70000000001</v>
      </c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52">
        <f>ED12/DN12*100</f>
        <v>52.03409559222764</v>
      </c>
      <c r="EW12" s="247"/>
      <c r="EX12" s="247"/>
      <c r="EY12" s="247"/>
      <c r="EZ12" s="247"/>
      <c r="FA12" s="247"/>
      <c r="FB12" s="247"/>
      <c r="FC12" s="247"/>
      <c r="FD12" s="247"/>
      <c r="FE12" s="247"/>
      <c r="FF12" s="247"/>
      <c r="FG12" s="247"/>
      <c r="FH12" s="247"/>
      <c r="FI12" s="247"/>
      <c r="FJ12" s="247"/>
      <c r="FK12" s="248"/>
      <c r="FL12" s="322" t="s">
        <v>507</v>
      </c>
      <c r="FM12" s="323"/>
      <c r="FN12" s="323"/>
      <c r="FO12" s="323"/>
      <c r="FP12" s="323"/>
      <c r="FQ12" s="323"/>
      <c r="FR12" s="323"/>
      <c r="FS12" s="323"/>
      <c r="FT12" s="323"/>
      <c r="FU12" s="323"/>
      <c r="FV12" s="323"/>
      <c r="FW12" s="323"/>
      <c r="FX12" s="323"/>
      <c r="FY12" s="323"/>
      <c r="FZ12" s="323"/>
      <c r="GA12" s="323"/>
      <c r="GB12" s="323"/>
      <c r="GC12" s="323"/>
      <c r="GD12" s="323"/>
      <c r="GE12" s="324"/>
    </row>
    <row r="13" spans="1:187" ht="39.75" customHeight="1">
      <c r="A13" s="243" t="s">
        <v>24</v>
      </c>
      <c r="B13" s="243"/>
      <c r="C13" s="243"/>
      <c r="D13" s="243"/>
      <c r="E13" s="243"/>
      <c r="F13" s="244" t="s">
        <v>510</v>
      </c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6">
        <v>121</v>
      </c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6"/>
      <c r="BE13" s="247"/>
      <c r="BF13" s="247"/>
      <c r="BG13" s="247"/>
      <c r="BH13" s="247"/>
      <c r="BI13" s="247"/>
      <c r="BJ13" s="247"/>
      <c r="BK13" s="247"/>
      <c r="BL13" s="247"/>
      <c r="BM13" s="248"/>
      <c r="BN13" s="246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7"/>
      <c r="CB13" s="247"/>
      <c r="CC13" s="248"/>
      <c r="CD13" s="246">
        <f>DB13/CQ13</f>
        <v>611.8577102803738</v>
      </c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50">
        <v>85.6</v>
      </c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46">
        <v>52375.02</v>
      </c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51"/>
      <c r="DN13" s="246">
        <f>DN10-DN12-DN14</f>
        <v>34544.9</v>
      </c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8"/>
      <c r="ED13" s="246">
        <f>DB13-DN13</f>
        <v>17830.119999999995</v>
      </c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52">
        <f>ED13/DN13*100</f>
        <v>51.61433380904271</v>
      </c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48"/>
      <c r="FL13" s="325"/>
      <c r="FM13" s="326"/>
      <c r="FN13" s="326"/>
      <c r="FO13" s="326"/>
      <c r="FP13" s="326"/>
      <c r="FQ13" s="326"/>
      <c r="FR13" s="326"/>
      <c r="FS13" s="326"/>
      <c r="FT13" s="326"/>
      <c r="FU13" s="326"/>
      <c r="FV13" s="326"/>
      <c r="FW13" s="326"/>
      <c r="FX13" s="326"/>
      <c r="FY13" s="326"/>
      <c r="FZ13" s="326"/>
      <c r="GA13" s="326"/>
      <c r="GB13" s="326"/>
      <c r="GC13" s="326"/>
      <c r="GD13" s="326"/>
      <c r="GE13" s="327"/>
    </row>
    <row r="14" spans="1:187" ht="38.25" customHeight="1">
      <c r="A14" s="243" t="s">
        <v>25</v>
      </c>
      <c r="B14" s="243"/>
      <c r="C14" s="243"/>
      <c r="D14" s="243"/>
      <c r="E14" s="243"/>
      <c r="F14" s="244" t="s">
        <v>511</v>
      </c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6">
        <v>121</v>
      </c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6"/>
      <c r="BE14" s="247"/>
      <c r="BF14" s="247"/>
      <c r="BG14" s="247"/>
      <c r="BH14" s="247"/>
      <c r="BI14" s="247"/>
      <c r="BJ14" s="247"/>
      <c r="BK14" s="247"/>
      <c r="BL14" s="247"/>
      <c r="BM14" s="248"/>
      <c r="BN14" s="246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7"/>
      <c r="CB14" s="247"/>
      <c r="CC14" s="248"/>
      <c r="CD14" s="246">
        <f>DB14/CQ14</f>
        <v>280.5928642220018</v>
      </c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50">
        <v>100.9</v>
      </c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46">
        <v>28311.819999999985</v>
      </c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51"/>
      <c r="DN14" s="246">
        <v>18794.6</v>
      </c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8"/>
      <c r="ED14" s="246">
        <f>DB14-DN14</f>
        <v>9517.219999999987</v>
      </c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52">
        <f>ED14/DN14*100</f>
        <v>50.638055611718194</v>
      </c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8"/>
      <c r="FL14" s="328"/>
      <c r="FM14" s="329"/>
      <c r="FN14" s="329"/>
      <c r="FO14" s="329"/>
      <c r="FP14" s="329"/>
      <c r="FQ14" s="329"/>
      <c r="FR14" s="329"/>
      <c r="FS14" s="329"/>
      <c r="FT14" s="329"/>
      <c r="FU14" s="329"/>
      <c r="FV14" s="329"/>
      <c r="FW14" s="329"/>
      <c r="FX14" s="329"/>
      <c r="FY14" s="329"/>
      <c r="FZ14" s="329"/>
      <c r="GA14" s="329"/>
      <c r="GB14" s="329"/>
      <c r="GC14" s="329"/>
      <c r="GD14" s="329"/>
      <c r="GE14" s="330"/>
    </row>
    <row r="15" spans="1:187" ht="12.75" customHeight="1" hidden="1">
      <c r="A15" s="253">
        <v>3</v>
      </c>
      <c r="B15" s="253"/>
      <c r="C15" s="253"/>
      <c r="D15" s="253"/>
      <c r="E15" s="253"/>
      <c r="F15" s="244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6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6"/>
      <c r="BE15" s="247"/>
      <c r="BF15" s="247"/>
      <c r="BG15" s="247"/>
      <c r="BH15" s="247"/>
      <c r="BI15" s="247"/>
      <c r="BJ15" s="247"/>
      <c r="BK15" s="247"/>
      <c r="BL15" s="247"/>
      <c r="BM15" s="248"/>
      <c r="BN15" s="246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7"/>
      <c r="CB15" s="247"/>
      <c r="CC15" s="248"/>
      <c r="CD15" s="246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51"/>
      <c r="DN15" s="246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8"/>
      <c r="ED15" s="246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52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8"/>
      <c r="FL15" s="247"/>
      <c r="FM15" s="247"/>
      <c r="FN15" s="247"/>
      <c r="FO15" s="247"/>
      <c r="FP15" s="247"/>
      <c r="FQ15" s="247"/>
      <c r="FR15" s="247"/>
      <c r="FS15" s="247"/>
      <c r="FT15" s="247"/>
      <c r="FU15" s="247"/>
      <c r="FV15" s="247"/>
      <c r="FW15" s="247"/>
      <c r="FX15" s="247"/>
      <c r="FY15" s="247"/>
      <c r="FZ15" s="247"/>
      <c r="GA15" s="247"/>
      <c r="GB15" s="247"/>
      <c r="GC15" s="247"/>
      <c r="GD15" s="247"/>
      <c r="GE15" s="248"/>
    </row>
    <row r="16" spans="1:187" ht="12.75" customHeight="1">
      <c r="A16" s="287" t="s">
        <v>18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3"/>
      <c r="AR16" s="246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6"/>
      <c r="BE16" s="247"/>
      <c r="BF16" s="247"/>
      <c r="BG16" s="247"/>
      <c r="BH16" s="247"/>
      <c r="BI16" s="247"/>
      <c r="BJ16" s="247"/>
      <c r="BK16" s="247"/>
      <c r="BL16" s="247"/>
      <c r="BM16" s="248"/>
      <c r="BN16" s="246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7"/>
      <c r="CB16" s="247"/>
      <c r="CC16" s="248"/>
      <c r="CD16" s="246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49">
        <f>DB10</f>
        <v>181547.08</v>
      </c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51"/>
      <c r="DN16" s="246">
        <f>DN10</f>
        <v>119680.04</v>
      </c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8"/>
      <c r="ED16" s="246">
        <f>DB16-DN16</f>
        <v>61867.03999999999</v>
      </c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52">
        <f>EV10</f>
        <v>51.69369930023419</v>
      </c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8"/>
      <c r="FL16" s="247"/>
      <c r="FM16" s="247"/>
      <c r="FN16" s="247"/>
      <c r="FO16" s="247"/>
      <c r="FP16" s="247"/>
      <c r="FQ16" s="247"/>
      <c r="FR16" s="247"/>
      <c r="FS16" s="247"/>
      <c r="FT16" s="247"/>
      <c r="FU16" s="247"/>
      <c r="FV16" s="247"/>
      <c r="FW16" s="247"/>
      <c r="FX16" s="247"/>
      <c r="FY16" s="247"/>
      <c r="FZ16" s="247"/>
      <c r="GA16" s="247"/>
      <c r="GB16" s="247"/>
      <c r="GC16" s="247"/>
      <c r="GD16" s="247"/>
      <c r="GE16" s="248"/>
    </row>
    <row r="17" spans="1:187" ht="12.75" customHeight="1">
      <c r="A17" s="304" t="s">
        <v>242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/>
      <c r="EH17" s="304"/>
      <c r="EI17" s="304"/>
      <c r="EJ17" s="304"/>
      <c r="EK17" s="304"/>
      <c r="EL17" s="304"/>
      <c r="EM17" s="304"/>
      <c r="EN17" s="304"/>
      <c r="EO17" s="304"/>
      <c r="EP17" s="304"/>
      <c r="EQ17" s="304"/>
      <c r="ER17" s="304"/>
      <c r="ES17" s="304"/>
      <c r="ET17" s="304"/>
      <c r="EU17" s="304"/>
      <c r="EV17" s="304"/>
      <c r="EW17" s="304"/>
      <c r="EX17" s="304"/>
      <c r="EY17" s="304"/>
      <c r="EZ17" s="304"/>
      <c r="FA17" s="304"/>
      <c r="FB17" s="304"/>
      <c r="FC17" s="304"/>
      <c r="FD17" s="304"/>
      <c r="FE17" s="304"/>
      <c r="FF17" s="304"/>
      <c r="FG17" s="304"/>
      <c r="FH17" s="304"/>
      <c r="FI17" s="304"/>
      <c r="FJ17" s="304"/>
      <c r="FK17" s="304"/>
      <c r="FL17" s="304"/>
      <c r="FM17" s="304"/>
      <c r="FN17" s="304"/>
      <c r="FO17" s="304"/>
      <c r="FP17" s="304"/>
      <c r="FQ17" s="304"/>
      <c r="FR17" s="304"/>
      <c r="FS17" s="304"/>
      <c r="FT17" s="304"/>
      <c r="FU17" s="304"/>
      <c r="FV17" s="304"/>
      <c r="FW17" s="304"/>
      <c r="FX17" s="304"/>
      <c r="FY17" s="304"/>
      <c r="FZ17" s="304"/>
      <c r="GA17" s="304"/>
      <c r="GB17" s="304"/>
      <c r="GC17" s="304"/>
      <c r="GD17" s="304"/>
      <c r="GE17" s="144"/>
    </row>
    <row r="18" spans="1:187" ht="11.25">
      <c r="A18" s="301" t="s">
        <v>241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301"/>
      <c r="DE18" s="301"/>
      <c r="DF18" s="301"/>
      <c r="DG18" s="301"/>
      <c r="DH18" s="301"/>
      <c r="DI18" s="301"/>
      <c r="DJ18" s="301"/>
      <c r="DK18" s="301"/>
      <c r="DL18" s="301"/>
      <c r="DM18" s="301"/>
      <c r="DN18" s="301"/>
      <c r="DO18" s="301"/>
      <c r="DP18" s="301"/>
      <c r="DQ18" s="301"/>
      <c r="DR18" s="301"/>
      <c r="DS18" s="301"/>
      <c r="DT18" s="301"/>
      <c r="DU18" s="301"/>
      <c r="DV18" s="301"/>
      <c r="DW18" s="301"/>
      <c r="DX18" s="301"/>
      <c r="DY18" s="301"/>
      <c r="DZ18" s="301"/>
      <c r="EA18" s="301"/>
      <c r="EB18" s="301"/>
      <c r="EC18" s="301"/>
      <c r="ED18" s="301"/>
      <c r="EE18" s="301"/>
      <c r="EF18" s="301"/>
      <c r="EG18" s="301"/>
      <c r="EH18" s="301"/>
      <c r="EI18" s="301"/>
      <c r="EJ18" s="301"/>
      <c r="EK18" s="301"/>
      <c r="EL18" s="301"/>
      <c r="EM18" s="301"/>
      <c r="EN18" s="301"/>
      <c r="EO18" s="301"/>
      <c r="EP18" s="301"/>
      <c r="EQ18" s="301"/>
      <c r="ER18" s="301"/>
      <c r="ES18" s="301"/>
      <c r="ET18" s="301"/>
      <c r="EU18" s="301"/>
      <c r="EV18" s="301"/>
      <c r="EW18" s="301"/>
      <c r="EX18" s="301"/>
      <c r="EY18" s="301"/>
      <c r="EZ18" s="301"/>
      <c r="FA18" s="301"/>
      <c r="FB18" s="301"/>
      <c r="FC18" s="301"/>
      <c r="FD18" s="301"/>
      <c r="FE18" s="301"/>
      <c r="FF18" s="301"/>
      <c r="FG18" s="301"/>
      <c r="FH18" s="301"/>
      <c r="FI18" s="301"/>
      <c r="FJ18" s="301"/>
      <c r="FK18" s="301"/>
      <c r="FL18" s="301"/>
      <c r="FM18" s="301"/>
      <c r="FN18" s="301"/>
      <c r="FO18" s="301"/>
      <c r="FP18" s="301"/>
      <c r="FQ18" s="301"/>
      <c r="FR18" s="301"/>
      <c r="FS18" s="301"/>
      <c r="FT18" s="301"/>
      <c r="FU18" s="301"/>
      <c r="FV18" s="301"/>
      <c r="FW18" s="301"/>
      <c r="FX18" s="301"/>
      <c r="FY18" s="301"/>
      <c r="FZ18" s="301"/>
      <c r="GA18" s="301"/>
      <c r="GB18" s="301"/>
      <c r="GC18" s="301"/>
      <c r="GD18" s="301"/>
      <c r="GE18" s="144"/>
    </row>
    <row r="19" spans="1:187" ht="12.75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4"/>
    </row>
    <row r="20" spans="1:187" ht="12.75" customHeight="1">
      <c r="A20" s="298" t="s">
        <v>237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298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298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8"/>
      <c r="FM20" s="298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298"/>
      <c r="FY20" s="298"/>
      <c r="FZ20" s="298"/>
      <c r="GA20" s="298"/>
      <c r="GB20" s="298"/>
      <c r="GC20" s="298"/>
      <c r="GD20" s="298"/>
      <c r="GE20" s="298"/>
    </row>
    <row r="21" spans="1:187" ht="11.25" customHeight="1">
      <c r="A21" s="290" t="s">
        <v>209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0"/>
      <c r="DB21" s="290"/>
      <c r="DC21" s="290"/>
      <c r="DD21" s="290"/>
      <c r="DE21" s="290"/>
      <c r="DF21" s="290"/>
      <c r="DG21" s="290"/>
      <c r="DH21" s="290"/>
      <c r="DI21" s="290"/>
      <c r="DJ21" s="290"/>
      <c r="DK21" s="290"/>
      <c r="DL21" s="290"/>
      <c r="DM21" s="290"/>
      <c r="DN21" s="290"/>
      <c r="DO21" s="290"/>
      <c r="DP21" s="290"/>
      <c r="DQ21" s="290"/>
      <c r="DR21" s="290"/>
      <c r="DS21" s="290"/>
      <c r="DT21" s="290"/>
      <c r="DU21" s="290"/>
      <c r="DV21" s="290"/>
      <c r="DW21" s="290"/>
      <c r="DX21" s="290"/>
      <c r="DY21" s="290"/>
      <c r="DZ21" s="290"/>
      <c r="EA21" s="290"/>
      <c r="EB21" s="290"/>
      <c r="EC21" s="290"/>
      <c r="ED21" s="290"/>
      <c r="EE21" s="290"/>
      <c r="EF21" s="290"/>
      <c r="EG21" s="290"/>
      <c r="EH21" s="290"/>
      <c r="EI21" s="290"/>
      <c r="EJ21" s="290"/>
      <c r="EK21" s="290"/>
      <c r="EL21" s="290"/>
      <c r="EM21" s="290"/>
      <c r="EN21" s="290"/>
      <c r="EO21" s="290"/>
      <c r="EP21" s="290"/>
      <c r="EQ21" s="290"/>
      <c r="ER21" s="290"/>
      <c r="ES21" s="290"/>
      <c r="ET21" s="290"/>
      <c r="EU21" s="290"/>
      <c r="EV21" s="290"/>
      <c r="EW21" s="290"/>
      <c r="EX21" s="290"/>
      <c r="EY21" s="290"/>
      <c r="EZ21" s="290"/>
      <c r="FA21" s="290"/>
      <c r="FB21" s="290"/>
      <c r="FC21" s="290"/>
      <c r="FD21" s="290"/>
      <c r="FE21" s="290"/>
      <c r="FF21" s="290"/>
      <c r="FG21" s="290"/>
      <c r="FH21" s="290"/>
      <c r="FI21" s="290"/>
      <c r="FJ21" s="290"/>
      <c r="FK21" s="290"/>
      <c r="FL21" s="290"/>
      <c r="FM21" s="290"/>
      <c r="FN21" s="290"/>
      <c r="FO21" s="290"/>
      <c r="FP21" s="290"/>
      <c r="FQ21" s="290"/>
      <c r="FR21" s="290"/>
      <c r="FS21" s="290"/>
      <c r="FT21" s="290"/>
      <c r="FU21" s="290"/>
      <c r="FV21" s="290"/>
      <c r="FW21" s="290"/>
      <c r="FX21" s="290"/>
      <c r="FY21" s="290"/>
      <c r="FZ21" s="290"/>
      <c r="GA21" s="290"/>
      <c r="GB21" s="290"/>
      <c r="GC21" s="290"/>
      <c r="GD21" s="290"/>
      <c r="GE21" s="290"/>
    </row>
    <row r="22" spans="1:187" ht="6.7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</row>
    <row r="23" spans="1:187" ht="27.75" customHeight="1">
      <c r="A23" s="253" t="s">
        <v>205</v>
      </c>
      <c r="B23" s="253"/>
      <c r="C23" s="253"/>
      <c r="D23" s="253"/>
      <c r="E23" s="253"/>
      <c r="F23" s="258" t="s">
        <v>35</v>
      </c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59"/>
      <c r="EF23" s="259"/>
      <c r="EG23" s="259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60"/>
      <c r="ES23" s="258" t="s">
        <v>208</v>
      </c>
      <c r="ET23" s="259"/>
      <c r="EU23" s="259"/>
      <c r="EV23" s="259"/>
      <c r="EW23" s="259"/>
      <c r="EX23" s="259"/>
      <c r="EY23" s="259"/>
      <c r="EZ23" s="259"/>
      <c r="FA23" s="259"/>
      <c r="FB23" s="259"/>
      <c r="FC23" s="259"/>
      <c r="FD23" s="259"/>
      <c r="FE23" s="259"/>
      <c r="FF23" s="259"/>
      <c r="FG23" s="259"/>
      <c r="FH23" s="259"/>
      <c r="FI23" s="259"/>
      <c r="FJ23" s="259"/>
      <c r="FK23" s="259"/>
      <c r="FL23" s="259"/>
      <c r="FM23" s="259"/>
      <c r="FN23" s="259"/>
      <c r="FO23" s="259"/>
      <c r="FP23" s="259"/>
      <c r="FQ23" s="259"/>
      <c r="FR23" s="259"/>
      <c r="FS23" s="259"/>
      <c r="FT23" s="259"/>
      <c r="FU23" s="259"/>
      <c r="FV23" s="259"/>
      <c r="FW23" s="259"/>
      <c r="FX23" s="259"/>
      <c r="FY23" s="259"/>
      <c r="FZ23" s="259"/>
      <c r="GA23" s="259"/>
      <c r="GB23" s="259"/>
      <c r="GC23" s="259"/>
      <c r="GD23" s="259"/>
      <c r="GE23" s="260"/>
    </row>
    <row r="24" spans="1:187" ht="11.25">
      <c r="A24" s="253">
        <v>1</v>
      </c>
      <c r="B24" s="253"/>
      <c r="C24" s="253"/>
      <c r="D24" s="253"/>
      <c r="E24" s="253"/>
      <c r="F24" s="258" t="s">
        <v>320</v>
      </c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60"/>
      <c r="ES24" s="246">
        <f>39378100+77019000+29090000</f>
        <v>145487100</v>
      </c>
      <c r="ET24" s="249"/>
      <c r="EU24" s="249"/>
      <c r="EV24" s="249"/>
      <c r="EW24" s="249"/>
      <c r="EX24" s="249"/>
      <c r="EY24" s="249"/>
      <c r="EZ24" s="249"/>
      <c r="FA24" s="249"/>
      <c r="FB24" s="249"/>
      <c r="FC24" s="249"/>
      <c r="FD24" s="249"/>
      <c r="FE24" s="249"/>
      <c r="FF24" s="249"/>
      <c r="FG24" s="249"/>
      <c r="FH24" s="249"/>
      <c r="FI24" s="249"/>
      <c r="FJ24" s="249"/>
      <c r="FK24" s="249"/>
      <c r="FL24" s="249"/>
      <c r="FM24" s="249"/>
      <c r="FN24" s="249"/>
      <c r="FO24" s="249"/>
      <c r="FP24" s="249"/>
      <c r="FQ24" s="249"/>
      <c r="FR24" s="249"/>
      <c r="FS24" s="249"/>
      <c r="FT24" s="249"/>
      <c r="FU24" s="249"/>
      <c r="FV24" s="249"/>
      <c r="FW24" s="249"/>
      <c r="FX24" s="249"/>
      <c r="FY24" s="249"/>
      <c r="FZ24" s="249"/>
      <c r="GA24" s="249"/>
      <c r="GB24" s="249"/>
      <c r="GC24" s="249"/>
      <c r="GD24" s="249"/>
      <c r="GE24" s="251"/>
    </row>
    <row r="25" spans="1:187" ht="11.25" hidden="1">
      <c r="A25" s="253">
        <v>2</v>
      </c>
      <c r="B25" s="253"/>
      <c r="C25" s="253"/>
      <c r="D25" s="253"/>
      <c r="E25" s="253"/>
      <c r="F25" s="258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60"/>
      <c r="ES25" s="246"/>
      <c r="ET25" s="249"/>
      <c r="EU25" s="249"/>
      <c r="EV25" s="249"/>
      <c r="EW25" s="249"/>
      <c r="EX25" s="249"/>
      <c r="EY25" s="249"/>
      <c r="EZ25" s="249"/>
      <c r="FA25" s="249"/>
      <c r="FB25" s="249"/>
      <c r="FC25" s="249"/>
      <c r="FD25" s="249"/>
      <c r="FE25" s="249"/>
      <c r="FF25" s="249"/>
      <c r="FG25" s="249"/>
      <c r="FH25" s="249"/>
      <c r="FI25" s="249"/>
      <c r="FJ25" s="249"/>
      <c r="FK25" s="249"/>
      <c r="FL25" s="249"/>
      <c r="FM25" s="249"/>
      <c r="FN25" s="249"/>
      <c r="FO25" s="249"/>
      <c r="FP25" s="249"/>
      <c r="FQ25" s="249"/>
      <c r="FR25" s="249"/>
      <c r="FS25" s="249"/>
      <c r="FT25" s="249"/>
      <c r="FU25" s="249"/>
      <c r="FV25" s="249"/>
      <c r="FW25" s="249"/>
      <c r="FX25" s="249"/>
      <c r="FY25" s="249"/>
      <c r="FZ25" s="249"/>
      <c r="GA25" s="249"/>
      <c r="GB25" s="249"/>
      <c r="GC25" s="249"/>
      <c r="GD25" s="249"/>
      <c r="GE25" s="251"/>
    </row>
    <row r="26" spans="1:187" ht="11.25" customHeight="1">
      <c r="A26" s="287" t="s">
        <v>18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9"/>
      <c r="ES26" s="246">
        <f>ES24</f>
        <v>145487100</v>
      </c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49"/>
      <c r="FH26" s="249"/>
      <c r="FI26" s="249"/>
      <c r="FJ26" s="249"/>
      <c r="FK26" s="249"/>
      <c r="FL26" s="249"/>
      <c r="FM26" s="249"/>
      <c r="FN26" s="249"/>
      <c r="FO26" s="249"/>
      <c r="FP26" s="249"/>
      <c r="FQ26" s="249"/>
      <c r="FR26" s="249"/>
      <c r="FS26" s="249"/>
      <c r="FT26" s="249"/>
      <c r="FU26" s="249"/>
      <c r="FV26" s="249"/>
      <c r="FW26" s="249"/>
      <c r="FX26" s="249"/>
      <c r="FY26" s="249"/>
      <c r="FZ26" s="249"/>
      <c r="GA26" s="249"/>
      <c r="GB26" s="249"/>
      <c r="GC26" s="249"/>
      <c r="GD26" s="249"/>
      <c r="GE26" s="251"/>
    </row>
    <row r="27" spans="1:187" ht="11.2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</row>
    <row r="28" spans="1:187" ht="11.25" customHeight="1">
      <c r="A28" s="290" t="s">
        <v>236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0"/>
      <c r="CI28" s="290"/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290"/>
      <c r="DX28" s="290"/>
      <c r="DY28" s="290"/>
      <c r="DZ28" s="290"/>
      <c r="EA28" s="290"/>
      <c r="EB28" s="290"/>
      <c r="EC28" s="290"/>
      <c r="ED28" s="290"/>
      <c r="EE28" s="290"/>
      <c r="EF28" s="290"/>
      <c r="EG28" s="290"/>
      <c r="EH28" s="290"/>
      <c r="EI28" s="290"/>
      <c r="EJ28" s="290"/>
      <c r="EK28" s="290"/>
      <c r="EL28" s="290"/>
      <c r="EM28" s="290"/>
      <c r="EN28" s="290"/>
      <c r="EO28" s="290"/>
      <c r="EP28" s="290"/>
      <c r="EQ28" s="290"/>
      <c r="ER28" s="290"/>
      <c r="ES28" s="290"/>
      <c r="ET28" s="290"/>
      <c r="EU28" s="290"/>
      <c r="EV28" s="290"/>
      <c r="EW28" s="290"/>
      <c r="EX28" s="290"/>
      <c r="EY28" s="290"/>
      <c r="EZ28" s="290"/>
      <c r="FA28" s="290"/>
      <c r="FB28" s="290"/>
      <c r="FC28" s="290"/>
      <c r="FD28" s="290"/>
      <c r="FE28" s="290"/>
      <c r="FF28" s="290"/>
      <c r="FG28" s="290"/>
      <c r="FH28" s="290"/>
      <c r="FI28" s="290"/>
      <c r="FJ28" s="290"/>
      <c r="FK28" s="290"/>
      <c r="FL28" s="290"/>
      <c r="FM28" s="290"/>
      <c r="FN28" s="290"/>
      <c r="FO28" s="290"/>
      <c r="FP28" s="290"/>
      <c r="FQ28" s="290"/>
      <c r="FR28" s="290"/>
      <c r="FS28" s="290"/>
      <c r="FT28" s="290"/>
      <c r="FU28" s="290"/>
      <c r="FV28" s="290"/>
      <c r="FW28" s="290"/>
      <c r="FX28" s="290"/>
      <c r="FY28" s="290"/>
      <c r="FZ28" s="290"/>
      <c r="GA28" s="290"/>
      <c r="GB28" s="290"/>
      <c r="GC28" s="290"/>
      <c r="GD28" s="290"/>
      <c r="GE28" s="290"/>
    </row>
    <row r="29" spans="1:187" ht="6.7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</row>
    <row r="30" spans="1:187" ht="24.75" customHeight="1">
      <c r="A30" s="264" t="s">
        <v>205</v>
      </c>
      <c r="B30" s="265"/>
      <c r="C30" s="265"/>
      <c r="D30" s="265"/>
      <c r="E30" s="266"/>
      <c r="F30" s="277" t="s">
        <v>258</v>
      </c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9"/>
      <c r="AR30" s="264" t="s">
        <v>254</v>
      </c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6"/>
      <c r="BD30" s="264" t="s">
        <v>230</v>
      </c>
      <c r="BE30" s="265"/>
      <c r="BF30" s="265"/>
      <c r="BG30" s="265"/>
      <c r="BH30" s="265"/>
      <c r="BI30" s="265"/>
      <c r="BJ30" s="265"/>
      <c r="BK30" s="265"/>
      <c r="BL30" s="265"/>
      <c r="BM30" s="266"/>
      <c r="BN30" s="264" t="s">
        <v>231</v>
      </c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6"/>
      <c r="CD30" s="264" t="s">
        <v>235</v>
      </c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4" t="s">
        <v>210</v>
      </c>
      <c r="CR30" s="270"/>
      <c r="CS30" s="270"/>
      <c r="CT30" s="270"/>
      <c r="CU30" s="270"/>
      <c r="CV30" s="270"/>
      <c r="CW30" s="270"/>
      <c r="CX30" s="270"/>
      <c r="CY30" s="265"/>
      <c r="CZ30" s="265"/>
      <c r="DA30" s="265"/>
      <c r="DB30" s="253" t="s">
        <v>256</v>
      </c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4" t="s">
        <v>250</v>
      </c>
      <c r="DO30" s="265"/>
      <c r="DP30" s="265"/>
      <c r="DQ30" s="265"/>
      <c r="DR30" s="265"/>
      <c r="DS30" s="265"/>
      <c r="DT30" s="265"/>
      <c r="DU30" s="265"/>
      <c r="DV30" s="265"/>
      <c r="DW30" s="265"/>
      <c r="DX30" s="265"/>
      <c r="DY30" s="265"/>
      <c r="DZ30" s="265"/>
      <c r="EA30" s="265"/>
      <c r="EB30" s="265"/>
      <c r="EC30" s="266"/>
      <c r="ED30" s="283" t="s">
        <v>233</v>
      </c>
      <c r="EE30" s="284"/>
      <c r="EF30" s="284"/>
      <c r="EG30" s="284"/>
      <c r="EH30" s="284"/>
      <c r="EI30" s="284"/>
      <c r="EJ30" s="284"/>
      <c r="EK30" s="284"/>
      <c r="EL30" s="284"/>
      <c r="EM30" s="284"/>
      <c r="EN30" s="284"/>
      <c r="EO30" s="284"/>
      <c r="EP30" s="284"/>
      <c r="EQ30" s="284"/>
      <c r="ER30" s="284"/>
      <c r="ES30" s="284"/>
      <c r="ET30" s="284"/>
      <c r="EU30" s="284"/>
      <c r="EV30" s="284"/>
      <c r="EW30" s="284"/>
      <c r="EX30" s="284"/>
      <c r="EY30" s="284"/>
      <c r="EZ30" s="284"/>
      <c r="FA30" s="284"/>
      <c r="FB30" s="284"/>
      <c r="FC30" s="284"/>
      <c r="FD30" s="284"/>
      <c r="FE30" s="284"/>
      <c r="FF30" s="284"/>
      <c r="FG30" s="284"/>
      <c r="FH30" s="284"/>
      <c r="FI30" s="284"/>
      <c r="FJ30" s="284"/>
      <c r="FK30" s="284"/>
      <c r="FL30" s="285"/>
      <c r="FM30" s="285"/>
      <c r="FN30" s="285"/>
      <c r="FO30" s="285"/>
      <c r="FP30" s="285"/>
      <c r="FQ30" s="285"/>
      <c r="FR30" s="285"/>
      <c r="FS30" s="285"/>
      <c r="FT30" s="285"/>
      <c r="FU30" s="285"/>
      <c r="FV30" s="285"/>
      <c r="FW30" s="285"/>
      <c r="FX30" s="285"/>
      <c r="FY30" s="285"/>
      <c r="FZ30" s="285"/>
      <c r="GA30" s="285"/>
      <c r="GB30" s="285"/>
      <c r="GC30" s="285"/>
      <c r="GD30" s="285"/>
      <c r="GE30" s="286"/>
    </row>
    <row r="31" spans="1:187" ht="56.25" customHeight="1">
      <c r="A31" s="267"/>
      <c r="B31" s="268"/>
      <c r="C31" s="268"/>
      <c r="D31" s="268"/>
      <c r="E31" s="269"/>
      <c r="F31" s="280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2"/>
      <c r="AR31" s="267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9"/>
      <c r="BD31" s="267"/>
      <c r="BE31" s="268"/>
      <c r="BF31" s="268"/>
      <c r="BG31" s="268"/>
      <c r="BH31" s="268"/>
      <c r="BI31" s="268"/>
      <c r="BJ31" s="268"/>
      <c r="BK31" s="268"/>
      <c r="BL31" s="268"/>
      <c r="BM31" s="269"/>
      <c r="BN31" s="267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9"/>
      <c r="CD31" s="267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71"/>
      <c r="CR31" s="272"/>
      <c r="CS31" s="272"/>
      <c r="CT31" s="272"/>
      <c r="CU31" s="272"/>
      <c r="CV31" s="272"/>
      <c r="CW31" s="272"/>
      <c r="CX31" s="272"/>
      <c r="CY31" s="268"/>
      <c r="CZ31" s="268"/>
      <c r="DA31" s="268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7"/>
      <c r="DO31" s="26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  <c r="DZ31" s="268"/>
      <c r="EA31" s="268"/>
      <c r="EB31" s="268"/>
      <c r="EC31" s="269"/>
      <c r="ED31" s="258" t="s">
        <v>266</v>
      </c>
      <c r="EE31" s="273"/>
      <c r="EF31" s="273"/>
      <c r="EG31" s="273"/>
      <c r="EH31" s="273"/>
      <c r="EI31" s="273"/>
      <c r="EJ31" s="273"/>
      <c r="EK31" s="273"/>
      <c r="EL31" s="273"/>
      <c r="EM31" s="273"/>
      <c r="EN31" s="273"/>
      <c r="EO31" s="273"/>
      <c r="EP31" s="273"/>
      <c r="EQ31" s="273"/>
      <c r="ER31" s="273"/>
      <c r="ES31" s="273"/>
      <c r="ET31" s="273"/>
      <c r="EU31" s="273"/>
      <c r="EV31" s="258" t="s">
        <v>267</v>
      </c>
      <c r="EW31" s="259"/>
      <c r="EX31" s="259"/>
      <c r="EY31" s="259"/>
      <c r="EZ31" s="259"/>
      <c r="FA31" s="259"/>
      <c r="FB31" s="259"/>
      <c r="FC31" s="259"/>
      <c r="FD31" s="259"/>
      <c r="FE31" s="259"/>
      <c r="FF31" s="259"/>
      <c r="FG31" s="259"/>
      <c r="FH31" s="259"/>
      <c r="FI31" s="259"/>
      <c r="FJ31" s="259"/>
      <c r="FK31" s="260"/>
      <c r="FL31" s="259" t="s">
        <v>234</v>
      </c>
      <c r="FM31" s="259"/>
      <c r="FN31" s="259"/>
      <c r="FO31" s="259"/>
      <c r="FP31" s="259"/>
      <c r="FQ31" s="259"/>
      <c r="FR31" s="259"/>
      <c r="FS31" s="259"/>
      <c r="FT31" s="259"/>
      <c r="FU31" s="259"/>
      <c r="FV31" s="259"/>
      <c r="FW31" s="259"/>
      <c r="FX31" s="259"/>
      <c r="FY31" s="259"/>
      <c r="FZ31" s="259"/>
      <c r="GA31" s="259"/>
      <c r="GB31" s="259"/>
      <c r="GC31" s="259"/>
      <c r="GD31" s="259"/>
      <c r="GE31" s="260"/>
    </row>
    <row r="32" spans="1:187" ht="11.25">
      <c r="A32" s="253">
        <v>1</v>
      </c>
      <c r="B32" s="253"/>
      <c r="C32" s="253"/>
      <c r="D32" s="253"/>
      <c r="E32" s="253"/>
      <c r="F32" s="258">
        <v>2</v>
      </c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8">
        <v>3</v>
      </c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8">
        <v>4</v>
      </c>
      <c r="BE32" s="259"/>
      <c r="BF32" s="259"/>
      <c r="BG32" s="259"/>
      <c r="BH32" s="259"/>
      <c r="BI32" s="259"/>
      <c r="BJ32" s="259"/>
      <c r="BK32" s="259"/>
      <c r="BL32" s="259"/>
      <c r="BM32" s="260"/>
      <c r="BN32" s="258">
        <v>5</v>
      </c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60"/>
      <c r="CD32" s="258">
        <v>6</v>
      </c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3">
        <v>7</v>
      </c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9">
        <v>8</v>
      </c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60"/>
      <c r="DN32" s="258">
        <v>9</v>
      </c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60"/>
      <c r="ED32" s="258">
        <v>10</v>
      </c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8">
        <v>11</v>
      </c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60"/>
      <c r="FL32" s="259">
        <v>12</v>
      </c>
      <c r="FM32" s="259"/>
      <c r="FN32" s="259"/>
      <c r="FO32" s="259"/>
      <c r="FP32" s="259"/>
      <c r="FQ32" s="259"/>
      <c r="FR32" s="259"/>
      <c r="FS32" s="259"/>
      <c r="FT32" s="259"/>
      <c r="FU32" s="259"/>
      <c r="FV32" s="259"/>
      <c r="FW32" s="259"/>
      <c r="FX32" s="259"/>
      <c r="FY32" s="259"/>
      <c r="FZ32" s="259"/>
      <c r="GA32" s="259"/>
      <c r="GB32" s="259"/>
      <c r="GC32" s="259"/>
      <c r="GD32" s="259"/>
      <c r="GE32" s="260"/>
    </row>
    <row r="33" spans="1:187" s="129" customFormat="1" ht="34.5" customHeight="1">
      <c r="A33" s="253">
        <v>1</v>
      </c>
      <c r="B33" s="253"/>
      <c r="C33" s="253"/>
      <c r="D33" s="253"/>
      <c r="E33" s="253"/>
      <c r="F33" s="287" t="s">
        <v>323</v>
      </c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58">
        <v>134</v>
      </c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246">
        <v>20938.32</v>
      </c>
      <c r="BE33" s="306"/>
      <c r="BF33" s="306"/>
      <c r="BG33" s="306"/>
      <c r="BH33" s="306"/>
      <c r="BI33" s="306"/>
      <c r="BJ33" s="306"/>
      <c r="BK33" s="306"/>
      <c r="BL33" s="306"/>
      <c r="BM33" s="307"/>
      <c r="BN33" s="246">
        <v>0</v>
      </c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306"/>
      <c r="CB33" s="306"/>
      <c r="CC33" s="307"/>
      <c r="CD33" s="246">
        <v>10000</v>
      </c>
      <c r="CE33" s="306"/>
      <c r="CF33" s="306"/>
      <c r="CG33" s="306"/>
      <c r="CH33" s="306"/>
      <c r="CI33" s="306"/>
      <c r="CJ33" s="306"/>
      <c r="CK33" s="306"/>
      <c r="CL33" s="306"/>
      <c r="CM33" s="306"/>
      <c r="CN33" s="306"/>
      <c r="CO33" s="306"/>
      <c r="CP33" s="306"/>
      <c r="CQ33" s="250">
        <v>26</v>
      </c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49">
        <f>CD33*CQ33</f>
        <v>260000</v>
      </c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51"/>
      <c r="DN33" s="246">
        <v>348206.13</v>
      </c>
      <c r="DO33" s="306"/>
      <c r="DP33" s="306"/>
      <c r="DQ33" s="306"/>
      <c r="DR33" s="306"/>
      <c r="DS33" s="306"/>
      <c r="DT33" s="306"/>
      <c r="DU33" s="306"/>
      <c r="DV33" s="306"/>
      <c r="DW33" s="306"/>
      <c r="DX33" s="306"/>
      <c r="DY33" s="306"/>
      <c r="DZ33" s="306"/>
      <c r="EA33" s="306"/>
      <c r="EB33" s="306"/>
      <c r="EC33" s="307"/>
      <c r="ED33" s="246">
        <f>DB33-DN33</f>
        <v>-88206.13</v>
      </c>
      <c r="EE33" s="306"/>
      <c r="EF33" s="306"/>
      <c r="EG33" s="306"/>
      <c r="EH33" s="306"/>
      <c r="EI33" s="306"/>
      <c r="EJ33" s="306"/>
      <c r="EK33" s="306"/>
      <c r="EL33" s="306"/>
      <c r="EM33" s="306"/>
      <c r="EN33" s="306"/>
      <c r="EO33" s="306"/>
      <c r="EP33" s="306"/>
      <c r="EQ33" s="306"/>
      <c r="ER33" s="306"/>
      <c r="ES33" s="306"/>
      <c r="ET33" s="306"/>
      <c r="EU33" s="306"/>
      <c r="EV33" s="308">
        <f>(ED33/DN33*100)</f>
        <v>-25.331584484167468</v>
      </c>
      <c r="EW33" s="306"/>
      <c r="EX33" s="306"/>
      <c r="EY33" s="306"/>
      <c r="EZ33" s="306"/>
      <c r="FA33" s="306"/>
      <c r="FB33" s="306"/>
      <c r="FC33" s="306"/>
      <c r="FD33" s="306"/>
      <c r="FE33" s="306"/>
      <c r="FF33" s="306"/>
      <c r="FG33" s="306"/>
      <c r="FH33" s="306"/>
      <c r="FI33" s="306"/>
      <c r="FJ33" s="306"/>
      <c r="FK33" s="307"/>
      <c r="FL33" s="299" t="s">
        <v>519</v>
      </c>
      <c r="FM33" s="299"/>
      <c r="FN33" s="299"/>
      <c r="FO33" s="299"/>
      <c r="FP33" s="299"/>
      <c r="FQ33" s="299"/>
      <c r="FR33" s="299"/>
      <c r="FS33" s="299"/>
      <c r="FT33" s="299"/>
      <c r="FU33" s="299"/>
      <c r="FV33" s="299"/>
      <c r="FW33" s="299"/>
      <c r="FX33" s="299"/>
      <c r="FY33" s="299"/>
      <c r="FZ33" s="299"/>
      <c r="GA33" s="299"/>
      <c r="GB33" s="299"/>
      <c r="GC33" s="299"/>
      <c r="GD33" s="299"/>
      <c r="GE33" s="300"/>
    </row>
    <row r="34" spans="1:187" ht="27" customHeight="1">
      <c r="A34" s="253">
        <v>2</v>
      </c>
      <c r="B34" s="253"/>
      <c r="C34" s="253"/>
      <c r="D34" s="253"/>
      <c r="E34" s="253"/>
      <c r="F34" s="287" t="s">
        <v>324</v>
      </c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58">
        <v>131</v>
      </c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314">
        <v>85005.76</v>
      </c>
      <c r="BE34" s="315"/>
      <c r="BF34" s="315"/>
      <c r="BG34" s="315"/>
      <c r="BH34" s="315"/>
      <c r="BI34" s="315"/>
      <c r="BJ34" s="315"/>
      <c r="BK34" s="315"/>
      <c r="BL34" s="315"/>
      <c r="BM34" s="316"/>
      <c r="BN34" s="314">
        <v>0</v>
      </c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6"/>
      <c r="CD34" s="246">
        <v>20500</v>
      </c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50">
        <v>600</v>
      </c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49">
        <f>CD34*CQ34</f>
        <v>12300000</v>
      </c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51"/>
      <c r="DN34" s="246">
        <v>9999914.23</v>
      </c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  <c r="EC34" s="248"/>
      <c r="ED34" s="246">
        <f>DB34-DN34</f>
        <v>2300085.7699999996</v>
      </c>
      <c r="EE34" s="247"/>
      <c r="EF34" s="247"/>
      <c r="EG34" s="247"/>
      <c r="EH34" s="247"/>
      <c r="EI34" s="247"/>
      <c r="EJ34" s="247"/>
      <c r="EK34" s="247"/>
      <c r="EL34" s="247"/>
      <c r="EM34" s="247"/>
      <c r="EN34" s="247"/>
      <c r="EO34" s="247"/>
      <c r="EP34" s="247"/>
      <c r="EQ34" s="247"/>
      <c r="ER34" s="247"/>
      <c r="ES34" s="247"/>
      <c r="ET34" s="247"/>
      <c r="EU34" s="247"/>
      <c r="EV34" s="252">
        <f>(ED34/DN34*100)</f>
        <v>23.001054980048558</v>
      </c>
      <c r="EW34" s="247"/>
      <c r="EX34" s="247"/>
      <c r="EY34" s="247"/>
      <c r="EZ34" s="247"/>
      <c r="FA34" s="247"/>
      <c r="FB34" s="247"/>
      <c r="FC34" s="247"/>
      <c r="FD34" s="247"/>
      <c r="FE34" s="247"/>
      <c r="FF34" s="247"/>
      <c r="FG34" s="247"/>
      <c r="FH34" s="247"/>
      <c r="FI34" s="247"/>
      <c r="FJ34" s="247"/>
      <c r="FK34" s="248"/>
      <c r="FL34" s="292" t="s">
        <v>479</v>
      </c>
      <c r="FM34" s="293"/>
      <c r="FN34" s="293"/>
      <c r="FO34" s="293"/>
      <c r="FP34" s="293"/>
      <c r="FQ34" s="293"/>
      <c r="FR34" s="293"/>
      <c r="FS34" s="293"/>
      <c r="FT34" s="293"/>
      <c r="FU34" s="293"/>
      <c r="FV34" s="293"/>
      <c r="FW34" s="293"/>
      <c r="FX34" s="293"/>
      <c r="FY34" s="293"/>
      <c r="FZ34" s="293"/>
      <c r="GA34" s="293"/>
      <c r="GB34" s="293"/>
      <c r="GC34" s="293"/>
      <c r="GD34" s="293"/>
      <c r="GE34" s="294"/>
    </row>
    <row r="35" spans="1:187" ht="27" customHeight="1">
      <c r="A35" s="253">
        <v>3</v>
      </c>
      <c r="B35" s="253"/>
      <c r="C35" s="253"/>
      <c r="D35" s="253"/>
      <c r="E35" s="253"/>
      <c r="F35" s="287" t="s">
        <v>324</v>
      </c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58">
        <v>131</v>
      </c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317"/>
      <c r="BE35" s="318"/>
      <c r="BF35" s="318"/>
      <c r="BG35" s="318"/>
      <c r="BH35" s="318"/>
      <c r="BI35" s="318"/>
      <c r="BJ35" s="318"/>
      <c r="BK35" s="318"/>
      <c r="BL35" s="318"/>
      <c r="BM35" s="319"/>
      <c r="BN35" s="317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9"/>
      <c r="CD35" s="246">
        <v>10000</v>
      </c>
      <c r="CE35" s="247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50">
        <v>70</v>
      </c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49">
        <f>CD35*CQ35</f>
        <v>700000</v>
      </c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51"/>
      <c r="DN35" s="246">
        <v>835687.15</v>
      </c>
      <c r="DO35" s="247"/>
      <c r="DP35" s="247"/>
      <c r="DQ35" s="247"/>
      <c r="DR35" s="247"/>
      <c r="DS35" s="247"/>
      <c r="DT35" s="247"/>
      <c r="DU35" s="247"/>
      <c r="DV35" s="247"/>
      <c r="DW35" s="247"/>
      <c r="DX35" s="247"/>
      <c r="DY35" s="247"/>
      <c r="DZ35" s="247"/>
      <c r="EA35" s="247"/>
      <c r="EB35" s="247"/>
      <c r="EC35" s="248"/>
      <c r="ED35" s="246">
        <f>DB35-DN35</f>
        <v>-135687.15000000002</v>
      </c>
      <c r="EE35" s="247"/>
      <c r="EF35" s="247"/>
      <c r="EG35" s="247"/>
      <c r="EH35" s="247"/>
      <c r="EI35" s="247"/>
      <c r="EJ35" s="247"/>
      <c r="EK35" s="247"/>
      <c r="EL35" s="247"/>
      <c r="EM35" s="247"/>
      <c r="EN35" s="247"/>
      <c r="EO35" s="247"/>
      <c r="EP35" s="247"/>
      <c r="EQ35" s="247"/>
      <c r="ER35" s="247"/>
      <c r="ES35" s="247"/>
      <c r="ET35" s="247"/>
      <c r="EU35" s="247"/>
      <c r="EV35" s="252">
        <f>(ED35/DN35*100)</f>
        <v>-16.236596434443204</v>
      </c>
      <c r="EW35" s="247"/>
      <c r="EX35" s="247"/>
      <c r="EY35" s="247"/>
      <c r="EZ35" s="247"/>
      <c r="FA35" s="247"/>
      <c r="FB35" s="247"/>
      <c r="FC35" s="247"/>
      <c r="FD35" s="247"/>
      <c r="FE35" s="247"/>
      <c r="FF35" s="247"/>
      <c r="FG35" s="247"/>
      <c r="FH35" s="247"/>
      <c r="FI35" s="247"/>
      <c r="FJ35" s="247"/>
      <c r="FK35" s="248"/>
      <c r="FL35" s="295"/>
      <c r="FM35" s="296"/>
      <c r="FN35" s="296"/>
      <c r="FO35" s="296"/>
      <c r="FP35" s="296"/>
      <c r="FQ35" s="296"/>
      <c r="FR35" s="296"/>
      <c r="FS35" s="296"/>
      <c r="FT35" s="296"/>
      <c r="FU35" s="296"/>
      <c r="FV35" s="296"/>
      <c r="FW35" s="296"/>
      <c r="FX35" s="296"/>
      <c r="FY35" s="296"/>
      <c r="FZ35" s="296"/>
      <c r="GA35" s="296"/>
      <c r="GB35" s="296"/>
      <c r="GC35" s="296"/>
      <c r="GD35" s="296"/>
      <c r="GE35" s="297"/>
    </row>
    <row r="36" spans="1:187" ht="12.75" customHeight="1">
      <c r="A36" s="258" t="s">
        <v>18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1"/>
      <c r="AR36" s="258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46"/>
      <c r="BE36" s="247"/>
      <c r="BF36" s="247"/>
      <c r="BG36" s="247"/>
      <c r="BH36" s="247"/>
      <c r="BI36" s="247"/>
      <c r="BJ36" s="247"/>
      <c r="BK36" s="247"/>
      <c r="BL36" s="247"/>
      <c r="BM36" s="248"/>
      <c r="BN36" s="246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7"/>
      <c r="CB36" s="247"/>
      <c r="CC36" s="248"/>
      <c r="CD36" s="246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49">
        <f>DB33+DB34+DB35</f>
        <v>13260000</v>
      </c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51"/>
      <c r="DN36" s="246">
        <f>DN33+DN34+DN35</f>
        <v>11183807.510000002</v>
      </c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8"/>
      <c r="ED36" s="246">
        <f>DB36-DN36</f>
        <v>2076192.4899999984</v>
      </c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52">
        <f>(ED36/DN36*100)</f>
        <v>18.56427239241708</v>
      </c>
      <c r="EW36" s="247"/>
      <c r="EX36" s="247"/>
      <c r="EY36" s="247"/>
      <c r="EZ36" s="247"/>
      <c r="FA36" s="247"/>
      <c r="FB36" s="247"/>
      <c r="FC36" s="247"/>
      <c r="FD36" s="247"/>
      <c r="FE36" s="247"/>
      <c r="FF36" s="247"/>
      <c r="FG36" s="247"/>
      <c r="FH36" s="247"/>
      <c r="FI36" s="247"/>
      <c r="FJ36" s="247"/>
      <c r="FK36" s="248"/>
      <c r="FL36" s="247"/>
      <c r="FM36" s="247"/>
      <c r="FN36" s="247"/>
      <c r="FO36" s="247"/>
      <c r="FP36" s="247"/>
      <c r="FQ36" s="247"/>
      <c r="FR36" s="247"/>
      <c r="FS36" s="247"/>
      <c r="FT36" s="247"/>
      <c r="FU36" s="247"/>
      <c r="FV36" s="247"/>
      <c r="FW36" s="247"/>
      <c r="FX36" s="247"/>
      <c r="FY36" s="247"/>
      <c r="FZ36" s="247"/>
      <c r="GA36" s="247"/>
      <c r="GB36" s="247"/>
      <c r="GC36" s="247"/>
      <c r="GD36" s="247"/>
      <c r="GE36" s="248"/>
    </row>
    <row r="37" spans="1:187" ht="15.75" customHeight="1" hidden="1">
      <c r="A37" s="261" t="s">
        <v>238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62"/>
      <c r="DK37" s="262"/>
      <c r="DL37" s="262"/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2"/>
      <c r="EB37" s="262"/>
      <c r="EC37" s="262"/>
      <c r="ED37" s="262"/>
      <c r="EE37" s="262"/>
      <c r="EF37" s="262"/>
      <c r="EG37" s="262"/>
      <c r="EH37" s="262"/>
      <c r="EI37" s="262"/>
      <c r="EJ37" s="262"/>
      <c r="EK37" s="262"/>
      <c r="EL37" s="262"/>
      <c r="EM37" s="262"/>
      <c r="EN37" s="262"/>
      <c r="EO37" s="262"/>
      <c r="EP37" s="262"/>
      <c r="EQ37" s="262"/>
      <c r="ER37" s="262"/>
      <c r="ES37" s="262"/>
      <c r="ET37" s="262"/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2"/>
      <c r="FF37" s="262"/>
      <c r="FG37" s="262"/>
      <c r="FH37" s="262"/>
      <c r="FI37" s="262"/>
      <c r="FJ37" s="262"/>
      <c r="FK37" s="262"/>
      <c r="FL37" s="262"/>
      <c r="FM37" s="262"/>
      <c r="FN37" s="262"/>
      <c r="FO37" s="262"/>
      <c r="FP37" s="262"/>
      <c r="FQ37" s="262"/>
      <c r="FR37" s="262"/>
      <c r="FS37" s="262"/>
      <c r="FT37" s="262"/>
      <c r="FU37" s="262"/>
      <c r="FV37" s="262"/>
      <c r="FW37" s="262"/>
      <c r="FX37" s="262"/>
      <c r="FY37" s="262"/>
      <c r="FZ37" s="262"/>
      <c r="GA37" s="262"/>
      <c r="GB37" s="262"/>
      <c r="GC37" s="262"/>
      <c r="GD37" s="262"/>
      <c r="GE37" s="262"/>
    </row>
    <row r="38" spans="1:187" ht="12.75" hidden="1">
      <c r="A38" s="312"/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/>
      <c r="BM38" s="313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  <c r="DG38" s="313"/>
      <c r="DH38" s="313"/>
      <c r="DI38" s="313"/>
      <c r="DJ38" s="313"/>
      <c r="DK38" s="313"/>
      <c r="DL38" s="313"/>
      <c r="DM38" s="313"/>
      <c r="DN38" s="313"/>
      <c r="DO38" s="313"/>
      <c r="DP38" s="313"/>
      <c r="DQ38" s="313"/>
      <c r="DR38" s="313"/>
      <c r="DS38" s="313"/>
      <c r="DT38" s="313"/>
      <c r="DU38" s="313"/>
      <c r="DV38" s="313"/>
      <c r="DW38" s="313"/>
      <c r="DX38" s="313"/>
      <c r="DY38" s="313"/>
      <c r="DZ38" s="313"/>
      <c r="EA38" s="313"/>
      <c r="EB38" s="313"/>
      <c r="EC38" s="313"/>
      <c r="ED38" s="313"/>
      <c r="EE38" s="313"/>
      <c r="EF38" s="313"/>
      <c r="EG38" s="313"/>
      <c r="EH38" s="313"/>
      <c r="EI38" s="313"/>
      <c r="EJ38" s="313"/>
      <c r="EK38" s="313"/>
      <c r="EL38" s="313"/>
      <c r="EM38" s="313"/>
      <c r="EN38" s="313"/>
      <c r="EO38" s="313"/>
      <c r="EP38" s="313"/>
      <c r="EQ38" s="313"/>
      <c r="ER38" s="313"/>
      <c r="ES38" s="313"/>
      <c r="ET38" s="313"/>
      <c r="EU38" s="313"/>
      <c r="EV38" s="313"/>
      <c r="EW38" s="313"/>
      <c r="EX38" s="313"/>
      <c r="EY38" s="313"/>
      <c r="EZ38" s="313"/>
      <c r="FA38" s="313"/>
      <c r="FB38" s="313"/>
      <c r="FC38" s="313"/>
      <c r="FD38" s="313"/>
      <c r="FE38" s="313"/>
      <c r="FF38" s="313"/>
      <c r="FG38" s="313"/>
      <c r="FH38" s="313"/>
      <c r="FI38" s="313"/>
      <c r="FJ38" s="313"/>
      <c r="FK38" s="313"/>
      <c r="FL38" s="313"/>
      <c r="FM38" s="313"/>
      <c r="FN38" s="313"/>
      <c r="FO38" s="313"/>
      <c r="FP38" s="313"/>
      <c r="FQ38" s="313"/>
      <c r="FR38" s="313"/>
      <c r="FS38" s="313"/>
      <c r="FT38" s="313"/>
      <c r="FU38" s="313"/>
      <c r="FV38" s="313"/>
      <c r="FW38" s="313"/>
      <c r="FX38" s="313"/>
      <c r="FY38" s="313"/>
      <c r="FZ38" s="313"/>
      <c r="GA38" s="313"/>
      <c r="GB38" s="313"/>
      <c r="GC38" s="313"/>
      <c r="GD38" s="313"/>
      <c r="GE38" s="313"/>
    </row>
    <row r="39" spans="1:187" ht="14.25" customHeight="1" hidden="1">
      <c r="A39" s="298" t="s">
        <v>251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8"/>
      <c r="DN39" s="298"/>
      <c r="DO39" s="298"/>
      <c r="DP39" s="298"/>
      <c r="DQ39" s="298"/>
      <c r="DR39" s="298"/>
      <c r="DS39" s="298"/>
      <c r="DT39" s="298"/>
      <c r="DU39" s="298"/>
      <c r="DV39" s="298"/>
      <c r="DW39" s="298"/>
      <c r="DX39" s="298"/>
      <c r="DY39" s="298"/>
      <c r="DZ39" s="298"/>
      <c r="EA39" s="298"/>
      <c r="EB39" s="298"/>
      <c r="EC39" s="298"/>
      <c r="ED39" s="298"/>
      <c r="EE39" s="298"/>
      <c r="EF39" s="298"/>
      <c r="EG39" s="298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298"/>
      <c r="ES39" s="298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298"/>
      <c r="FE39" s="298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298"/>
      <c r="FQ39" s="298"/>
      <c r="FR39" s="298"/>
      <c r="FS39" s="298"/>
      <c r="FT39" s="298"/>
      <c r="FU39" s="298"/>
      <c r="FV39" s="298"/>
      <c r="FW39" s="298"/>
      <c r="FX39" s="298"/>
      <c r="FY39" s="298"/>
      <c r="FZ39" s="298"/>
      <c r="GA39" s="298"/>
      <c r="GB39" s="298"/>
      <c r="GC39" s="298"/>
      <c r="GD39" s="298"/>
      <c r="GE39" s="298"/>
    </row>
    <row r="40" spans="1:187" ht="6" customHeight="1" hidden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</row>
    <row r="41" spans="1:187" ht="21" customHeight="1" hidden="1">
      <c r="A41" s="253" t="s">
        <v>205</v>
      </c>
      <c r="B41" s="253"/>
      <c r="C41" s="253"/>
      <c r="D41" s="253"/>
      <c r="E41" s="253"/>
      <c r="F41" s="253" t="s">
        <v>35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58" t="s">
        <v>254</v>
      </c>
      <c r="DX41" s="273"/>
      <c r="DY41" s="273"/>
      <c r="DZ41" s="273"/>
      <c r="EA41" s="273"/>
      <c r="EB41" s="273"/>
      <c r="EC41" s="273"/>
      <c r="ED41" s="273"/>
      <c r="EE41" s="273"/>
      <c r="EF41" s="273"/>
      <c r="EG41" s="273"/>
      <c r="EH41" s="273"/>
      <c r="EI41" s="273"/>
      <c r="EJ41" s="273"/>
      <c r="EK41" s="273"/>
      <c r="EL41" s="273"/>
      <c r="EM41" s="273"/>
      <c r="EN41" s="273"/>
      <c r="EO41" s="273"/>
      <c r="EP41" s="273"/>
      <c r="EQ41" s="273"/>
      <c r="ER41" s="274"/>
      <c r="ES41" s="258" t="s">
        <v>208</v>
      </c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59"/>
      <c r="FE41" s="259"/>
      <c r="FF41" s="259"/>
      <c r="FG41" s="259"/>
      <c r="FH41" s="259"/>
      <c r="FI41" s="259"/>
      <c r="FJ41" s="259"/>
      <c r="FK41" s="259"/>
      <c r="FL41" s="259"/>
      <c r="FM41" s="259"/>
      <c r="FN41" s="259"/>
      <c r="FO41" s="259"/>
      <c r="FP41" s="259"/>
      <c r="FQ41" s="259"/>
      <c r="FR41" s="259"/>
      <c r="FS41" s="259"/>
      <c r="FT41" s="259"/>
      <c r="FU41" s="259"/>
      <c r="FV41" s="259"/>
      <c r="FW41" s="259"/>
      <c r="FX41" s="259"/>
      <c r="FY41" s="259"/>
      <c r="FZ41" s="259"/>
      <c r="GA41" s="259"/>
      <c r="GB41" s="259"/>
      <c r="GC41" s="259"/>
      <c r="GD41" s="259"/>
      <c r="GE41" s="260"/>
    </row>
    <row r="42" spans="1:187" ht="12.75" hidden="1">
      <c r="A42" s="253">
        <v>1</v>
      </c>
      <c r="B42" s="253"/>
      <c r="C42" s="253"/>
      <c r="D42" s="253"/>
      <c r="E42" s="253"/>
      <c r="F42" s="320" t="s">
        <v>322</v>
      </c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1"/>
      <c r="CA42" s="321"/>
      <c r="CB42" s="321"/>
      <c r="CC42" s="321"/>
      <c r="CD42" s="321"/>
      <c r="CE42" s="321"/>
      <c r="CF42" s="321"/>
      <c r="CG42" s="321"/>
      <c r="CH42" s="321"/>
      <c r="CI42" s="321"/>
      <c r="CJ42" s="321"/>
      <c r="CK42" s="321"/>
      <c r="CL42" s="321"/>
      <c r="CM42" s="321"/>
      <c r="CN42" s="321"/>
      <c r="CO42" s="321"/>
      <c r="CP42" s="321"/>
      <c r="CQ42" s="321"/>
      <c r="CR42" s="321"/>
      <c r="CS42" s="321"/>
      <c r="CT42" s="321"/>
      <c r="CU42" s="321"/>
      <c r="CV42" s="321"/>
      <c r="CW42" s="321"/>
      <c r="CX42" s="321"/>
      <c r="CY42" s="321"/>
      <c r="CZ42" s="321"/>
      <c r="DA42" s="321"/>
      <c r="DB42" s="321"/>
      <c r="DC42" s="321"/>
      <c r="DD42" s="321"/>
      <c r="DE42" s="321"/>
      <c r="DF42" s="321"/>
      <c r="DG42" s="321"/>
      <c r="DH42" s="321"/>
      <c r="DI42" s="321"/>
      <c r="DJ42" s="321"/>
      <c r="DK42" s="321"/>
      <c r="DL42" s="321"/>
      <c r="DM42" s="321"/>
      <c r="DN42" s="321"/>
      <c r="DO42" s="321"/>
      <c r="DP42" s="321"/>
      <c r="DQ42" s="321"/>
      <c r="DR42" s="321"/>
      <c r="DS42" s="321"/>
      <c r="DT42" s="321"/>
      <c r="DU42" s="321"/>
      <c r="DV42" s="321"/>
      <c r="DW42" s="258">
        <v>141</v>
      </c>
      <c r="DX42" s="273"/>
      <c r="DY42" s="273"/>
      <c r="DZ42" s="273"/>
      <c r="EA42" s="273"/>
      <c r="EB42" s="273"/>
      <c r="EC42" s="273"/>
      <c r="ED42" s="273"/>
      <c r="EE42" s="273"/>
      <c r="EF42" s="273"/>
      <c r="EG42" s="273"/>
      <c r="EH42" s="273"/>
      <c r="EI42" s="273"/>
      <c r="EJ42" s="273"/>
      <c r="EK42" s="273"/>
      <c r="EL42" s="273"/>
      <c r="EM42" s="273"/>
      <c r="EN42" s="273"/>
      <c r="EO42" s="273"/>
      <c r="EP42" s="273"/>
      <c r="EQ42" s="273"/>
      <c r="ER42" s="274"/>
      <c r="ES42" s="246">
        <v>0</v>
      </c>
      <c r="ET42" s="249"/>
      <c r="EU42" s="249"/>
      <c r="EV42" s="249"/>
      <c r="EW42" s="249"/>
      <c r="EX42" s="249"/>
      <c r="EY42" s="249"/>
      <c r="EZ42" s="249"/>
      <c r="FA42" s="249"/>
      <c r="FB42" s="249"/>
      <c r="FC42" s="249"/>
      <c r="FD42" s="249"/>
      <c r="FE42" s="249"/>
      <c r="FF42" s="249"/>
      <c r="FG42" s="249"/>
      <c r="FH42" s="249"/>
      <c r="FI42" s="249"/>
      <c r="FJ42" s="249"/>
      <c r="FK42" s="249"/>
      <c r="FL42" s="249"/>
      <c r="FM42" s="249"/>
      <c r="FN42" s="249"/>
      <c r="FO42" s="249"/>
      <c r="FP42" s="249"/>
      <c r="FQ42" s="249"/>
      <c r="FR42" s="249"/>
      <c r="FS42" s="249"/>
      <c r="FT42" s="249"/>
      <c r="FU42" s="249"/>
      <c r="FV42" s="249"/>
      <c r="FW42" s="249"/>
      <c r="FX42" s="249"/>
      <c r="FY42" s="249"/>
      <c r="FZ42" s="249"/>
      <c r="GA42" s="249"/>
      <c r="GB42" s="249"/>
      <c r="GC42" s="249"/>
      <c r="GD42" s="249"/>
      <c r="GE42" s="251"/>
    </row>
    <row r="43" spans="1:187" ht="12.75" hidden="1">
      <c r="A43" s="253">
        <v>2</v>
      </c>
      <c r="B43" s="253"/>
      <c r="C43" s="253"/>
      <c r="D43" s="253"/>
      <c r="E43" s="253"/>
      <c r="F43" s="25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58"/>
      <c r="DX43" s="273"/>
      <c r="DY43" s="273"/>
      <c r="DZ43" s="273"/>
      <c r="EA43" s="273"/>
      <c r="EB43" s="273"/>
      <c r="EC43" s="273"/>
      <c r="ED43" s="273"/>
      <c r="EE43" s="273"/>
      <c r="EF43" s="273"/>
      <c r="EG43" s="273"/>
      <c r="EH43" s="273"/>
      <c r="EI43" s="273"/>
      <c r="EJ43" s="273"/>
      <c r="EK43" s="273"/>
      <c r="EL43" s="273"/>
      <c r="EM43" s="273"/>
      <c r="EN43" s="273"/>
      <c r="EO43" s="273"/>
      <c r="EP43" s="273"/>
      <c r="EQ43" s="273"/>
      <c r="ER43" s="274"/>
      <c r="ES43" s="246"/>
      <c r="ET43" s="249"/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249"/>
      <c r="FG43" s="249"/>
      <c r="FH43" s="249"/>
      <c r="FI43" s="249"/>
      <c r="FJ43" s="249"/>
      <c r="FK43" s="249"/>
      <c r="FL43" s="249"/>
      <c r="FM43" s="249"/>
      <c r="FN43" s="249"/>
      <c r="FO43" s="249"/>
      <c r="FP43" s="249"/>
      <c r="FQ43" s="249"/>
      <c r="FR43" s="249"/>
      <c r="FS43" s="249"/>
      <c r="FT43" s="249"/>
      <c r="FU43" s="249"/>
      <c r="FV43" s="249"/>
      <c r="FW43" s="249"/>
      <c r="FX43" s="249"/>
      <c r="FY43" s="249"/>
      <c r="FZ43" s="249"/>
      <c r="GA43" s="249"/>
      <c r="GB43" s="249"/>
      <c r="GC43" s="249"/>
      <c r="GD43" s="249"/>
      <c r="GE43" s="251"/>
    </row>
    <row r="44" spans="1:187" ht="11.25" customHeight="1" hidden="1">
      <c r="A44" s="287" t="s">
        <v>18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/>
      <c r="CY44" s="288"/>
      <c r="CZ44" s="288"/>
      <c r="DA44" s="288"/>
      <c r="DB44" s="288"/>
      <c r="DC44" s="288"/>
      <c r="DD44" s="288"/>
      <c r="DE44" s="288"/>
      <c r="DF44" s="288"/>
      <c r="DG44" s="288"/>
      <c r="DH44" s="288"/>
      <c r="DI44" s="288"/>
      <c r="DJ44" s="288"/>
      <c r="DK44" s="288"/>
      <c r="DL44" s="288"/>
      <c r="DM44" s="288"/>
      <c r="DN44" s="288"/>
      <c r="DO44" s="288"/>
      <c r="DP44" s="288"/>
      <c r="DQ44" s="288"/>
      <c r="DR44" s="288"/>
      <c r="DS44" s="288"/>
      <c r="DT44" s="288"/>
      <c r="DU44" s="288"/>
      <c r="DV44" s="288"/>
      <c r="DW44" s="288"/>
      <c r="DX44" s="288"/>
      <c r="DY44" s="288"/>
      <c r="DZ44" s="288"/>
      <c r="EA44" s="288"/>
      <c r="EB44" s="288"/>
      <c r="EC44" s="288"/>
      <c r="ED44" s="288"/>
      <c r="EE44" s="288"/>
      <c r="EF44" s="288"/>
      <c r="EG44" s="288"/>
      <c r="EH44" s="288"/>
      <c r="EI44" s="288"/>
      <c r="EJ44" s="288"/>
      <c r="EK44" s="288"/>
      <c r="EL44" s="288"/>
      <c r="EM44" s="288"/>
      <c r="EN44" s="288"/>
      <c r="EO44" s="288"/>
      <c r="EP44" s="288"/>
      <c r="EQ44" s="288"/>
      <c r="ER44" s="289"/>
      <c r="ES44" s="246">
        <v>0</v>
      </c>
      <c r="ET44" s="249"/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49"/>
      <c r="FF44" s="249"/>
      <c r="FG44" s="249"/>
      <c r="FH44" s="249"/>
      <c r="FI44" s="249"/>
      <c r="FJ44" s="249"/>
      <c r="FK44" s="249"/>
      <c r="FL44" s="249"/>
      <c r="FM44" s="249"/>
      <c r="FN44" s="249"/>
      <c r="FO44" s="249"/>
      <c r="FP44" s="249"/>
      <c r="FQ44" s="249"/>
      <c r="FR44" s="249"/>
      <c r="FS44" s="249"/>
      <c r="FT44" s="249"/>
      <c r="FU44" s="249"/>
      <c r="FV44" s="249"/>
      <c r="FW44" s="249"/>
      <c r="FX44" s="249"/>
      <c r="FY44" s="249"/>
      <c r="FZ44" s="249"/>
      <c r="GA44" s="249"/>
      <c r="GB44" s="249"/>
      <c r="GC44" s="249"/>
      <c r="GD44" s="249"/>
      <c r="GE44" s="251"/>
    </row>
    <row r="45" spans="1:187" ht="13.5" customHeight="1" hidden="1">
      <c r="A45" s="275" t="s">
        <v>243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6"/>
      <c r="DK45" s="276"/>
      <c r="DL45" s="276"/>
      <c r="DM45" s="276"/>
      <c r="DN45" s="276"/>
      <c r="DO45" s="276"/>
      <c r="DP45" s="276"/>
      <c r="DQ45" s="276"/>
      <c r="DR45" s="276"/>
      <c r="DS45" s="276"/>
      <c r="DT45" s="276"/>
      <c r="DU45" s="276"/>
      <c r="DV45" s="276"/>
      <c r="DW45" s="276"/>
      <c r="DX45" s="276"/>
      <c r="DY45" s="276"/>
      <c r="DZ45" s="276"/>
      <c r="EA45" s="276"/>
      <c r="EB45" s="276"/>
      <c r="EC45" s="276"/>
      <c r="ED45" s="276"/>
      <c r="EE45" s="276"/>
      <c r="EF45" s="276"/>
      <c r="EG45" s="276"/>
      <c r="EH45" s="276"/>
      <c r="EI45" s="276"/>
      <c r="EJ45" s="276"/>
      <c r="EK45" s="276"/>
      <c r="EL45" s="276"/>
      <c r="EM45" s="276"/>
      <c r="EN45" s="276"/>
      <c r="EO45" s="276"/>
      <c r="EP45" s="276"/>
      <c r="EQ45" s="276"/>
      <c r="ER45" s="276"/>
      <c r="ES45" s="276"/>
      <c r="ET45" s="276"/>
      <c r="EU45" s="276"/>
      <c r="EV45" s="276"/>
      <c r="EW45" s="276"/>
      <c r="EX45" s="276"/>
      <c r="EY45" s="276"/>
      <c r="EZ45" s="276"/>
      <c r="FA45" s="276"/>
      <c r="FB45" s="276"/>
      <c r="FC45" s="276"/>
      <c r="FD45" s="276"/>
      <c r="FE45" s="276"/>
      <c r="FF45" s="276"/>
      <c r="FG45" s="276"/>
      <c r="FH45" s="276"/>
      <c r="FI45" s="276"/>
      <c r="FJ45" s="276"/>
      <c r="FK45" s="276"/>
      <c r="FL45" s="276"/>
      <c r="FM45" s="276"/>
      <c r="FN45" s="276"/>
      <c r="FO45" s="276"/>
      <c r="FP45" s="276"/>
      <c r="FQ45" s="276"/>
      <c r="FR45" s="276"/>
      <c r="FS45" s="276"/>
      <c r="FT45" s="276"/>
      <c r="FU45" s="276"/>
      <c r="FV45" s="276"/>
      <c r="FW45" s="276"/>
      <c r="FX45" s="276"/>
      <c r="FY45" s="276"/>
      <c r="FZ45" s="276"/>
      <c r="GA45" s="276"/>
      <c r="GB45" s="276"/>
      <c r="GC45" s="276"/>
      <c r="GD45" s="276"/>
      <c r="GE45" s="276"/>
    </row>
    <row r="46" spans="1:187" ht="11.25" hidden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</row>
    <row r="47" spans="1:187" ht="11.25" customHeight="1">
      <c r="A47" s="291" t="s">
        <v>244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1"/>
      <c r="DI47" s="291"/>
      <c r="DJ47" s="291"/>
      <c r="DK47" s="291"/>
      <c r="DL47" s="291"/>
      <c r="DM47" s="291"/>
      <c r="DN47" s="291"/>
      <c r="DO47" s="291"/>
      <c r="DP47" s="291"/>
      <c r="DQ47" s="291"/>
      <c r="DR47" s="291"/>
      <c r="DS47" s="291"/>
      <c r="DT47" s="291"/>
      <c r="DU47" s="291"/>
      <c r="DV47" s="291"/>
      <c r="DW47" s="291"/>
      <c r="DX47" s="291"/>
      <c r="DY47" s="291"/>
      <c r="DZ47" s="291"/>
      <c r="EA47" s="291"/>
      <c r="EB47" s="291"/>
      <c r="EC47" s="291"/>
      <c r="ED47" s="291"/>
      <c r="EE47" s="291"/>
      <c r="EF47" s="291"/>
      <c r="EG47" s="291"/>
      <c r="EH47" s="291"/>
      <c r="EI47" s="291"/>
      <c r="EJ47" s="291"/>
      <c r="EK47" s="291"/>
      <c r="EL47" s="291"/>
      <c r="EM47" s="291"/>
      <c r="EN47" s="291"/>
      <c r="EO47" s="291"/>
      <c r="EP47" s="291"/>
      <c r="EQ47" s="291"/>
      <c r="ER47" s="291"/>
      <c r="ES47" s="291"/>
      <c r="ET47" s="291"/>
      <c r="EU47" s="291"/>
      <c r="EV47" s="291"/>
      <c r="EW47" s="291"/>
      <c r="EX47" s="291"/>
      <c r="EY47" s="291"/>
      <c r="EZ47" s="291"/>
      <c r="FA47" s="291"/>
      <c r="FB47" s="291"/>
      <c r="FC47" s="291"/>
      <c r="FD47" s="291"/>
      <c r="FE47" s="291"/>
      <c r="FF47" s="291"/>
      <c r="FG47" s="291"/>
      <c r="FH47" s="291"/>
      <c r="FI47" s="291"/>
      <c r="FJ47" s="291"/>
      <c r="FK47" s="291"/>
      <c r="FL47" s="291"/>
      <c r="FM47" s="291"/>
      <c r="FN47" s="291"/>
      <c r="FO47" s="291"/>
      <c r="FP47" s="291"/>
      <c r="FQ47" s="291"/>
      <c r="FR47" s="291"/>
      <c r="FS47" s="291"/>
      <c r="FT47" s="291"/>
      <c r="FU47" s="291"/>
      <c r="FV47" s="291"/>
      <c r="FW47" s="291"/>
      <c r="FX47" s="291"/>
      <c r="FY47" s="291"/>
      <c r="FZ47" s="291"/>
      <c r="GA47" s="291"/>
      <c r="GB47" s="291"/>
      <c r="GC47" s="291"/>
      <c r="GD47" s="291"/>
      <c r="GE47" s="291"/>
    </row>
    <row r="48" spans="1:187" ht="11.25" customHeight="1">
      <c r="A48" s="290" t="s">
        <v>211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0"/>
      <c r="DO48" s="290"/>
      <c r="DP48" s="290"/>
      <c r="DQ48" s="290"/>
      <c r="DR48" s="290"/>
      <c r="DS48" s="290"/>
      <c r="DT48" s="290"/>
      <c r="DU48" s="290"/>
      <c r="DV48" s="290"/>
      <c r="DW48" s="290"/>
      <c r="DX48" s="290"/>
      <c r="DY48" s="290"/>
      <c r="DZ48" s="290"/>
      <c r="EA48" s="290"/>
      <c r="EB48" s="290"/>
      <c r="EC48" s="290"/>
      <c r="ED48" s="290"/>
      <c r="EE48" s="290"/>
      <c r="EF48" s="290"/>
      <c r="EG48" s="290"/>
      <c r="EH48" s="290"/>
      <c r="EI48" s="290"/>
      <c r="EJ48" s="290"/>
      <c r="EK48" s="290"/>
      <c r="EL48" s="290"/>
      <c r="EM48" s="290"/>
      <c r="EN48" s="290"/>
      <c r="EO48" s="290"/>
      <c r="EP48" s="290"/>
      <c r="EQ48" s="290"/>
      <c r="ER48" s="290"/>
      <c r="ES48" s="290"/>
      <c r="ET48" s="290"/>
      <c r="EU48" s="290"/>
      <c r="EV48" s="290"/>
      <c r="EW48" s="290"/>
      <c r="EX48" s="290"/>
      <c r="EY48" s="290"/>
      <c r="EZ48" s="290"/>
      <c r="FA48" s="290"/>
      <c r="FB48" s="290"/>
      <c r="FC48" s="290"/>
      <c r="FD48" s="290"/>
      <c r="FE48" s="290"/>
      <c r="FF48" s="290"/>
      <c r="FG48" s="290"/>
      <c r="FH48" s="290"/>
      <c r="FI48" s="290"/>
      <c r="FJ48" s="290"/>
      <c r="FK48" s="290"/>
      <c r="FL48" s="290"/>
      <c r="FM48" s="290"/>
      <c r="FN48" s="290"/>
      <c r="FO48" s="290"/>
      <c r="FP48" s="290"/>
      <c r="FQ48" s="290"/>
      <c r="FR48" s="290"/>
      <c r="FS48" s="290"/>
      <c r="FT48" s="290"/>
      <c r="FU48" s="290"/>
      <c r="FV48" s="290"/>
      <c r="FW48" s="290"/>
      <c r="FX48" s="290"/>
      <c r="FY48" s="290"/>
      <c r="FZ48" s="290"/>
      <c r="GA48" s="290"/>
      <c r="GB48" s="290"/>
      <c r="GC48" s="290"/>
      <c r="GD48" s="290"/>
      <c r="GE48" s="290"/>
    </row>
    <row r="49" spans="1:187" ht="5.2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</row>
    <row r="50" spans="1:187" ht="23.25" customHeight="1">
      <c r="A50" s="253" t="s">
        <v>205</v>
      </c>
      <c r="B50" s="253"/>
      <c r="C50" s="253"/>
      <c r="D50" s="253"/>
      <c r="E50" s="253"/>
      <c r="F50" s="258" t="s">
        <v>35</v>
      </c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60"/>
      <c r="ES50" s="258" t="s">
        <v>208</v>
      </c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  <c r="FF50" s="259"/>
      <c r="FG50" s="259"/>
      <c r="FH50" s="259"/>
      <c r="FI50" s="259"/>
      <c r="FJ50" s="259"/>
      <c r="FK50" s="259"/>
      <c r="FL50" s="259"/>
      <c r="FM50" s="259"/>
      <c r="FN50" s="259"/>
      <c r="FO50" s="259"/>
      <c r="FP50" s="259"/>
      <c r="FQ50" s="259"/>
      <c r="FR50" s="259"/>
      <c r="FS50" s="259"/>
      <c r="FT50" s="259"/>
      <c r="FU50" s="259"/>
      <c r="FV50" s="259"/>
      <c r="FW50" s="259"/>
      <c r="FX50" s="259"/>
      <c r="FY50" s="259"/>
      <c r="FZ50" s="259"/>
      <c r="GA50" s="259"/>
      <c r="GB50" s="259"/>
      <c r="GC50" s="259"/>
      <c r="GD50" s="259"/>
      <c r="GE50" s="260"/>
    </row>
    <row r="51" spans="1:187" ht="11.25">
      <c r="A51" s="253">
        <v>1</v>
      </c>
      <c r="B51" s="253"/>
      <c r="C51" s="253"/>
      <c r="D51" s="253"/>
      <c r="E51" s="253"/>
      <c r="F51" s="287" t="s">
        <v>321</v>
      </c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  <c r="BU51" s="288"/>
      <c r="BV51" s="288"/>
      <c r="BW51" s="288"/>
      <c r="BX51" s="288"/>
      <c r="BY51" s="288"/>
      <c r="BZ51" s="288"/>
      <c r="CA51" s="288"/>
      <c r="CB51" s="288"/>
      <c r="CC51" s="288"/>
      <c r="CD51" s="288"/>
      <c r="CE51" s="288"/>
      <c r="CF51" s="288"/>
      <c r="CG51" s="288"/>
      <c r="CH51" s="288"/>
      <c r="CI51" s="288"/>
      <c r="CJ51" s="288"/>
      <c r="CK51" s="288"/>
      <c r="CL51" s="288"/>
      <c r="CM51" s="288"/>
      <c r="CN51" s="288"/>
      <c r="CO51" s="288"/>
      <c r="CP51" s="288"/>
      <c r="CQ51" s="288"/>
      <c r="CR51" s="288"/>
      <c r="CS51" s="288"/>
      <c r="CT51" s="288"/>
      <c r="CU51" s="288"/>
      <c r="CV51" s="288"/>
      <c r="CW51" s="288"/>
      <c r="CX51" s="288"/>
      <c r="CY51" s="288"/>
      <c r="CZ51" s="288"/>
      <c r="DA51" s="288"/>
      <c r="DB51" s="288"/>
      <c r="DC51" s="288"/>
      <c r="DD51" s="288"/>
      <c r="DE51" s="288"/>
      <c r="DF51" s="288"/>
      <c r="DG51" s="288"/>
      <c r="DH51" s="288"/>
      <c r="DI51" s="288"/>
      <c r="DJ51" s="288"/>
      <c r="DK51" s="288"/>
      <c r="DL51" s="288"/>
      <c r="DM51" s="288"/>
      <c r="DN51" s="288"/>
      <c r="DO51" s="288"/>
      <c r="DP51" s="288"/>
      <c r="DQ51" s="288"/>
      <c r="DR51" s="288"/>
      <c r="DS51" s="288"/>
      <c r="DT51" s="288"/>
      <c r="DU51" s="288"/>
      <c r="DV51" s="288"/>
      <c r="DW51" s="288"/>
      <c r="DX51" s="288"/>
      <c r="DY51" s="288"/>
      <c r="DZ51" s="288"/>
      <c r="EA51" s="288"/>
      <c r="EB51" s="288"/>
      <c r="EC51" s="288"/>
      <c r="ED51" s="288"/>
      <c r="EE51" s="288"/>
      <c r="EF51" s="288"/>
      <c r="EG51" s="288"/>
      <c r="EH51" s="288"/>
      <c r="EI51" s="288"/>
      <c r="EJ51" s="288"/>
      <c r="EK51" s="288"/>
      <c r="EL51" s="288"/>
      <c r="EM51" s="288"/>
      <c r="EN51" s="288"/>
      <c r="EO51" s="288"/>
      <c r="EP51" s="288"/>
      <c r="EQ51" s="288"/>
      <c r="ER51" s="289"/>
      <c r="ES51" s="246">
        <f>3390000+1390000+1700000</f>
        <v>6480000</v>
      </c>
      <c r="ET51" s="249"/>
      <c r="EU51" s="249"/>
      <c r="EV51" s="249"/>
      <c r="EW51" s="249"/>
      <c r="EX51" s="249"/>
      <c r="EY51" s="249"/>
      <c r="EZ51" s="249"/>
      <c r="FA51" s="249"/>
      <c r="FB51" s="249"/>
      <c r="FC51" s="249"/>
      <c r="FD51" s="249"/>
      <c r="FE51" s="249"/>
      <c r="FF51" s="249"/>
      <c r="FG51" s="249"/>
      <c r="FH51" s="249"/>
      <c r="FI51" s="249"/>
      <c r="FJ51" s="249"/>
      <c r="FK51" s="249"/>
      <c r="FL51" s="249"/>
      <c r="FM51" s="249"/>
      <c r="FN51" s="249"/>
      <c r="FO51" s="249"/>
      <c r="FP51" s="249"/>
      <c r="FQ51" s="249"/>
      <c r="FR51" s="249"/>
      <c r="FS51" s="249"/>
      <c r="FT51" s="249"/>
      <c r="FU51" s="249"/>
      <c r="FV51" s="249"/>
      <c r="FW51" s="249"/>
      <c r="FX51" s="249"/>
      <c r="FY51" s="249"/>
      <c r="FZ51" s="249"/>
      <c r="GA51" s="249"/>
      <c r="GB51" s="249"/>
      <c r="GC51" s="249"/>
      <c r="GD51" s="249"/>
      <c r="GE51" s="251"/>
    </row>
    <row r="52" spans="1:187" ht="11.25" hidden="1">
      <c r="A52" s="253">
        <v>2</v>
      </c>
      <c r="B52" s="253"/>
      <c r="C52" s="253"/>
      <c r="D52" s="253"/>
      <c r="E52" s="253"/>
      <c r="F52" s="258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59"/>
      <c r="DL52" s="259"/>
      <c r="DM52" s="259"/>
      <c r="DN52" s="259"/>
      <c r="DO52" s="259"/>
      <c r="DP52" s="259"/>
      <c r="DQ52" s="259"/>
      <c r="DR52" s="259"/>
      <c r="DS52" s="259"/>
      <c r="DT52" s="259"/>
      <c r="DU52" s="259"/>
      <c r="DV52" s="259"/>
      <c r="DW52" s="259"/>
      <c r="DX52" s="259"/>
      <c r="DY52" s="259"/>
      <c r="DZ52" s="259"/>
      <c r="EA52" s="259"/>
      <c r="EB52" s="259"/>
      <c r="EC52" s="259"/>
      <c r="ED52" s="259"/>
      <c r="EE52" s="259"/>
      <c r="EF52" s="259"/>
      <c r="EG52" s="259"/>
      <c r="EH52" s="259"/>
      <c r="EI52" s="259"/>
      <c r="EJ52" s="259"/>
      <c r="EK52" s="259"/>
      <c r="EL52" s="259"/>
      <c r="EM52" s="259"/>
      <c r="EN52" s="259"/>
      <c r="EO52" s="259"/>
      <c r="EP52" s="259"/>
      <c r="EQ52" s="259"/>
      <c r="ER52" s="260"/>
      <c r="ES52" s="246"/>
      <c r="ET52" s="249"/>
      <c r="EU52" s="249"/>
      <c r="EV52" s="249"/>
      <c r="EW52" s="249"/>
      <c r="EX52" s="249"/>
      <c r="EY52" s="249"/>
      <c r="EZ52" s="249"/>
      <c r="FA52" s="249"/>
      <c r="FB52" s="249"/>
      <c r="FC52" s="249"/>
      <c r="FD52" s="249"/>
      <c r="FE52" s="249"/>
      <c r="FF52" s="249"/>
      <c r="FG52" s="249"/>
      <c r="FH52" s="249"/>
      <c r="FI52" s="249"/>
      <c r="FJ52" s="249"/>
      <c r="FK52" s="249"/>
      <c r="FL52" s="249"/>
      <c r="FM52" s="249"/>
      <c r="FN52" s="249"/>
      <c r="FO52" s="249"/>
      <c r="FP52" s="249"/>
      <c r="FQ52" s="249"/>
      <c r="FR52" s="249"/>
      <c r="FS52" s="249"/>
      <c r="FT52" s="249"/>
      <c r="FU52" s="249"/>
      <c r="FV52" s="249"/>
      <c r="FW52" s="249"/>
      <c r="FX52" s="249"/>
      <c r="FY52" s="249"/>
      <c r="FZ52" s="249"/>
      <c r="GA52" s="249"/>
      <c r="GB52" s="249"/>
      <c r="GC52" s="249"/>
      <c r="GD52" s="249"/>
      <c r="GE52" s="251"/>
    </row>
    <row r="53" spans="1:187" ht="11.25" customHeight="1">
      <c r="A53" s="287" t="s">
        <v>18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8"/>
      <c r="BX53" s="288"/>
      <c r="BY53" s="288"/>
      <c r="BZ53" s="288"/>
      <c r="CA53" s="288"/>
      <c r="CB53" s="288"/>
      <c r="CC53" s="288"/>
      <c r="CD53" s="288"/>
      <c r="CE53" s="288"/>
      <c r="CF53" s="288"/>
      <c r="CG53" s="288"/>
      <c r="CH53" s="288"/>
      <c r="CI53" s="288"/>
      <c r="CJ53" s="288"/>
      <c r="CK53" s="288"/>
      <c r="CL53" s="288"/>
      <c r="CM53" s="288"/>
      <c r="CN53" s="288"/>
      <c r="CO53" s="288"/>
      <c r="CP53" s="288"/>
      <c r="CQ53" s="288"/>
      <c r="CR53" s="288"/>
      <c r="CS53" s="288"/>
      <c r="CT53" s="288"/>
      <c r="CU53" s="288"/>
      <c r="CV53" s="288"/>
      <c r="CW53" s="288"/>
      <c r="CX53" s="288"/>
      <c r="CY53" s="288"/>
      <c r="CZ53" s="288"/>
      <c r="DA53" s="288"/>
      <c r="DB53" s="288"/>
      <c r="DC53" s="288"/>
      <c r="DD53" s="288"/>
      <c r="DE53" s="288"/>
      <c r="DF53" s="288"/>
      <c r="DG53" s="288"/>
      <c r="DH53" s="288"/>
      <c r="DI53" s="288"/>
      <c r="DJ53" s="288"/>
      <c r="DK53" s="288"/>
      <c r="DL53" s="288"/>
      <c r="DM53" s="288"/>
      <c r="DN53" s="288"/>
      <c r="DO53" s="288"/>
      <c r="DP53" s="288"/>
      <c r="DQ53" s="288"/>
      <c r="DR53" s="288"/>
      <c r="DS53" s="288"/>
      <c r="DT53" s="288"/>
      <c r="DU53" s="288"/>
      <c r="DV53" s="288"/>
      <c r="DW53" s="288"/>
      <c r="DX53" s="288"/>
      <c r="DY53" s="288"/>
      <c r="DZ53" s="288"/>
      <c r="EA53" s="288"/>
      <c r="EB53" s="288"/>
      <c r="EC53" s="288"/>
      <c r="ED53" s="288"/>
      <c r="EE53" s="288"/>
      <c r="EF53" s="288"/>
      <c r="EG53" s="288"/>
      <c r="EH53" s="288"/>
      <c r="EI53" s="288"/>
      <c r="EJ53" s="288"/>
      <c r="EK53" s="288"/>
      <c r="EL53" s="288"/>
      <c r="EM53" s="288"/>
      <c r="EN53" s="288"/>
      <c r="EO53" s="288"/>
      <c r="EP53" s="288"/>
      <c r="EQ53" s="288"/>
      <c r="ER53" s="289"/>
      <c r="ES53" s="246">
        <f>ES51</f>
        <v>6480000</v>
      </c>
      <c r="ET53" s="249"/>
      <c r="EU53" s="249"/>
      <c r="EV53" s="249"/>
      <c r="EW53" s="249"/>
      <c r="EX53" s="249"/>
      <c r="EY53" s="249"/>
      <c r="EZ53" s="249"/>
      <c r="FA53" s="249"/>
      <c r="FB53" s="249"/>
      <c r="FC53" s="249"/>
      <c r="FD53" s="249"/>
      <c r="FE53" s="249"/>
      <c r="FF53" s="249"/>
      <c r="FG53" s="249"/>
      <c r="FH53" s="249"/>
      <c r="FI53" s="249"/>
      <c r="FJ53" s="249"/>
      <c r="FK53" s="249"/>
      <c r="FL53" s="249"/>
      <c r="FM53" s="249"/>
      <c r="FN53" s="249"/>
      <c r="FO53" s="249"/>
      <c r="FP53" s="249"/>
      <c r="FQ53" s="249"/>
      <c r="FR53" s="249"/>
      <c r="FS53" s="249"/>
      <c r="FT53" s="249"/>
      <c r="FU53" s="249"/>
      <c r="FV53" s="249"/>
      <c r="FW53" s="249"/>
      <c r="FX53" s="249"/>
      <c r="FY53" s="249"/>
      <c r="FZ53" s="249"/>
      <c r="GA53" s="249"/>
      <c r="GB53" s="249"/>
      <c r="GC53" s="249"/>
      <c r="GD53" s="249"/>
      <c r="GE53" s="251"/>
    </row>
    <row r="54" spans="1:187" ht="11.25" hidden="1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</row>
    <row r="55" spans="1:187" ht="11.25" customHeight="1" hidden="1">
      <c r="A55" s="290" t="s">
        <v>212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0"/>
      <c r="DH55" s="290"/>
      <c r="DI55" s="290"/>
      <c r="DJ55" s="290"/>
      <c r="DK55" s="290"/>
      <c r="DL55" s="290"/>
      <c r="DM55" s="290"/>
      <c r="DN55" s="290"/>
      <c r="DO55" s="290"/>
      <c r="DP55" s="290"/>
      <c r="DQ55" s="290"/>
      <c r="DR55" s="290"/>
      <c r="DS55" s="290"/>
      <c r="DT55" s="290"/>
      <c r="DU55" s="290"/>
      <c r="DV55" s="290"/>
      <c r="DW55" s="290"/>
      <c r="DX55" s="290"/>
      <c r="DY55" s="290"/>
      <c r="DZ55" s="290"/>
      <c r="EA55" s="290"/>
      <c r="EB55" s="290"/>
      <c r="EC55" s="290"/>
      <c r="ED55" s="290"/>
      <c r="EE55" s="290"/>
      <c r="EF55" s="290"/>
      <c r="EG55" s="290"/>
      <c r="EH55" s="290"/>
      <c r="EI55" s="290"/>
      <c r="EJ55" s="290"/>
      <c r="EK55" s="290"/>
      <c r="EL55" s="290"/>
      <c r="EM55" s="290"/>
      <c r="EN55" s="290"/>
      <c r="EO55" s="290"/>
      <c r="EP55" s="290"/>
      <c r="EQ55" s="290"/>
      <c r="ER55" s="290"/>
      <c r="ES55" s="290"/>
      <c r="ET55" s="290"/>
      <c r="EU55" s="290"/>
      <c r="EV55" s="290"/>
      <c r="EW55" s="290"/>
      <c r="EX55" s="290"/>
      <c r="EY55" s="290"/>
      <c r="EZ55" s="290"/>
      <c r="FA55" s="290"/>
      <c r="FB55" s="290"/>
      <c r="FC55" s="290"/>
      <c r="FD55" s="290"/>
      <c r="FE55" s="290"/>
      <c r="FF55" s="290"/>
      <c r="FG55" s="290"/>
      <c r="FH55" s="290"/>
      <c r="FI55" s="290"/>
      <c r="FJ55" s="290"/>
      <c r="FK55" s="290"/>
      <c r="FL55" s="290"/>
      <c r="FM55" s="290"/>
      <c r="FN55" s="290"/>
      <c r="FO55" s="290"/>
      <c r="FP55" s="290"/>
      <c r="FQ55" s="290"/>
      <c r="FR55" s="290"/>
      <c r="FS55" s="290"/>
      <c r="FT55" s="290"/>
      <c r="FU55" s="290"/>
      <c r="FV55" s="290"/>
      <c r="FW55" s="290"/>
      <c r="FX55" s="290"/>
      <c r="FY55" s="290"/>
      <c r="FZ55" s="290"/>
      <c r="GA55" s="290"/>
      <c r="GB55" s="290"/>
      <c r="GC55" s="290"/>
      <c r="GD55" s="290"/>
      <c r="GE55" s="290"/>
    </row>
    <row r="56" spans="1:187" ht="7.5" customHeight="1" hidden="1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</row>
    <row r="57" spans="1:187" ht="26.25" customHeight="1" hidden="1">
      <c r="A57" s="253" t="s">
        <v>205</v>
      </c>
      <c r="B57" s="253"/>
      <c r="C57" s="253"/>
      <c r="D57" s="253"/>
      <c r="E57" s="253"/>
      <c r="F57" s="258" t="s">
        <v>35</v>
      </c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259"/>
      <c r="CT57" s="259"/>
      <c r="CU57" s="259"/>
      <c r="CV57" s="259"/>
      <c r="CW57" s="259"/>
      <c r="CX57" s="259"/>
      <c r="CY57" s="259"/>
      <c r="CZ57" s="259"/>
      <c r="DA57" s="259"/>
      <c r="DB57" s="259"/>
      <c r="DC57" s="259"/>
      <c r="DD57" s="259"/>
      <c r="DE57" s="259"/>
      <c r="DF57" s="259"/>
      <c r="DG57" s="259"/>
      <c r="DH57" s="259"/>
      <c r="DI57" s="259"/>
      <c r="DJ57" s="259"/>
      <c r="DK57" s="259"/>
      <c r="DL57" s="259"/>
      <c r="DM57" s="259"/>
      <c r="DN57" s="259"/>
      <c r="DO57" s="259"/>
      <c r="DP57" s="259"/>
      <c r="DQ57" s="259"/>
      <c r="DR57" s="259"/>
      <c r="DS57" s="259"/>
      <c r="DT57" s="259"/>
      <c r="DU57" s="259"/>
      <c r="DV57" s="259"/>
      <c r="DW57" s="259"/>
      <c r="DX57" s="259"/>
      <c r="DY57" s="259"/>
      <c r="DZ57" s="259"/>
      <c r="EA57" s="259"/>
      <c r="EB57" s="259"/>
      <c r="EC57" s="259"/>
      <c r="ED57" s="259"/>
      <c r="EE57" s="259"/>
      <c r="EF57" s="259"/>
      <c r="EG57" s="259"/>
      <c r="EH57" s="259"/>
      <c r="EI57" s="259"/>
      <c r="EJ57" s="259"/>
      <c r="EK57" s="259"/>
      <c r="EL57" s="259"/>
      <c r="EM57" s="259"/>
      <c r="EN57" s="259"/>
      <c r="EO57" s="259"/>
      <c r="EP57" s="259"/>
      <c r="EQ57" s="259"/>
      <c r="ER57" s="260"/>
      <c r="ES57" s="258" t="s">
        <v>208</v>
      </c>
      <c r="ET57" s="259"/>
      <c r="EU57" s="259"/>
      <c r="EV57" s="259"/>
      <c r="EW57" s="259"/>
      <c r="EX57" s="259"/>
      <c r="EY57" s="259"/>
      <c r="EZ57" s="259"/>
      <c r="FA57" s="259"/>
      <c r="FB57" s="259"/>
      <c r="FC57" s="259"/>
      <c r="FD57" s="259"/>
      <c r="FE57" s="259"/>
      <c r="FF57" s="259"/>
      <c r="FG57" s="259"/>
      <c r="FH57" s="259"/>
      <c r="FI57" s="259"/>
      <c r="FJ57" s="259"/>
      <c r="FK57" s="259"/>
      <c r="FL57" s="259"/>
      <c r="FM57" s="259"/>
      <c r="FN57" s="259"/>
      <c r="FO57" s="259"/>
      <c r="FP57" s="259"/>
      <c r="FQ57" s="259"/>
      <c r="FR57" s="259"/>
      <c r="FS57" s="259"/>
      <c r="FT57" s="259"/>
      <c r="FU57" s="259"/>
      <c r="FV57" s="259"/>
      <c r="FW57" s="259"/>
      <c r="FX57" s="259"/>
      <c r="FY57" s="259"/>
      <c r="FZ57" s="259"/>
      <c r="GA57" s="259"/>
      <c r="GB57" s="259"/>
      <c r="GC57" s="259"/>
      <c r="GD57" s="259"/>
      <c r="GE57" s="260"/>
    </row>
    <row r="58" spans="1:187" ht="11.25" hidden="1">
      <c r="A58" s="253">
        <v>1</v>
      </c>
      <c r="B58" s="253"/>
      <c r="C58" s="253"/>
      <c r="D58" s="253"/>
      <c r="E58" s="253"/>
      <c r="F58" s="258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60"/>
      <c r="ES58" s="258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  <c r="FF58" s="259"/>
      <c r="FG58" s="259"/>
      <c r="FH58" s="259"/>
      <c r="FI58" s="259"/>
      <c r="FJ58" s="259"/>
      <c r="FK58" s="259"/>
      <c r="FL58" s="259"/>
      <c r="FM58" s="259"/>
      <c r="FN58" s="259"/>
      <c r="FO58" s="259"/>
      <c r="FP58" s="259"/>
      <c r="FQ58" s="259"/>
      <c r="FR58" s="259"/>
      <c r="FS58" s="259"/>
      <c r="FT58" s="259"/>
      <c r="FU58" s="259"/>
      <c r="FV58" s="259"/>
      <c r="FW58" s="259"/>
      <c r="FX58" s="259"/>
      <c r="FY58" s="259"/>
      <c r="FZ58" s="259"/>
      <c r="GA58" s="259"/>
      <c r="GB58" s="259"/>
      <c r="GC58" s="259"/>
      <c r="GD58" s="259"/>
      <c r="GE58" s="260"/>
    </row>
    <row r="59" spans="1:187" ht="11.25" hidden="1">
      <c r="A59" s="253">
        <v>2</v>
      </c>
      <c r="B59" s="253"/>
      <c r="C59" s="253"/>
      <c r="D59" s="253"/>
      <c r="E59" s="253"/>
      <c r="F59" s="258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59"/>
      <c r="CI59" s="259"/>
      <c r="CJ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  <c r="CX59" s="259"/>
      <c r="CY59" s="259"/>
      <c r="CZ59" s="259"/>
      <c r="DA59" s="259"/>
      <c r="DB59" s="259"/>
      <c r="DC59" s="259"/>
      <c r="DD59" s="259"/>
      <c r="DE59" s="259"/>
      <c r="DF59" s="259"/>
      <c r="DG59" s="259"/>
      <c r="DH59" s="259"/>
      <c r="DI59" s="259"/>
      <c r="DJ59" s="259"/>
      <c r="DK59" s="259"/>
      <c r="DL59" s="259"/>
      <c r="DM59" s="259"/>
      <c r="DN59" s="259"/>
      <c r="DO59" s="259"/>
      <c r="DP59" s="259"/>
      <c r="DQ59" s="259"/>
      <c r="DR59" s="259"/>
      <c r="DS59" s="259"/>
      <c r="DT59" s="259"/>
      <c r="DU59" s="259"/>
      <c r="DV59" s="259"/>
      <c r="DW59" s="259"/>
      <c r="DX59" s="259"/>
      <c r="DY59" s="259"/>
      <c r="DZ59" s="259"/>
      <c r="EA59" s="259"/>
      <c r="EB59" s="259"/>
      <c r="EC59" s="259"/>
      <c r="ED59" s="259"/>
      <c r="EE59" s="259"/>
      <c r="EF59" s="259"/>
      <c r="EG59" s="259"/>
      <c r="EH59" s="259"/>
      <c r="EI59" s="259"/>
      <c r="EJ59" s="259"/>
      <c r="EK59" s="259"/>
      <c r="EL59" s="259"/>
      <c r="EM59" s="259"/>
      <c r="EN59" s="259"/>
      <c r="EO59" s="259"/>
      <c r="EP59" s="259"/>
      <c r="EQ59" s="259"/>
      <c r="ER59" s="260"/>
      <c r="ES59" s="258"/>
      <c r="ET59" s="259"/>
      <c r="EU59" s="259"/>
      <c r="EV59" s="259"/>
      <c r="EW59" s="259"/>
      <c r="EX59" s="259"/>
      <c r="EY59" s="259"/>
      <c r="EZ59" s="259"/>
      <c r="FA59" s="259"/>
      <c r="FB59" s="259"/>
      <c r="FC59" s="259"/>
      <c r="FD59" s="259"/>
      <c r="FE59" s="259"/>
      <c r="FF59" s="259"/>
      <c r="FG59" s="259"/>
      <c r="FH59" s="259"/>
      <c r="FI59" s="259"/>
      <c r="FJ59" s="259"/>
      <c r="FK59" s="259"/>
      <c r="FL59" s="259"/>
      <c r="FM59" s="259"/>
      <c r="FN59" s="259"/>
      <c r="FO59" s="259"/>
      <c r="FP59" s="259"/>
      <c r="FQ59" s="259"/>
      <c r="FR59" s="259"/>
      <c r="FS59" s="259"/>
      <c r="FT59" s="259"/>
      <c r="FU59" s="259"/>
      <c r="FV59" s="259"/>
      <c r="FW59" s="259"/>
      <c r="FX59" s="259"/>
      <c r="FY59" s="259"/>
      <c r="FZ59" s="259"/>
      <c r="GA59" s="259"/>
      <c r="GB59" s="259"/>
      <c r="GC59" s="259"/>
      <c r="GD59" s="259"/>
      <c r="GE59" s="260"/>
    </row>
    <row r="60" spans="1:187" ht="11.25" customHeight="1" hidden="1">
      <c r="A60" s="287" t="s">
        <v>18</v>
      </c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288"/>
      <c r="BT60" s="288"/>
      <c r="BU60" s="288"/>
      <c r="BV60" s="288"/>
      <c r="BW60" s="288"/>
      <c r="BX60" s="288"/>
      <c r="BY60" s="288"/>
      <c r="BZ60" s="288"/>
      <c r="CA60" s="288"/>
      <c r="CB60" s="288"/>
      <c r="CC60" s="288"/>
      <c r="CD60" s="288"/>
      <c r="CE60" s="288"/>
      <c r="CF60" s="288"/>
      <c r="CG60" s="288"/>
      <c r="CH60" s="288"/>
      <c r="CI60" s="288"/>
      <c r="CJ60" s="288"/>
      <c r="CK60" s="288"/>
      <c r="CL60" s="288"/>
      <c r="CM60" s="288"/>
      <c r="CN60" s="288"/>
      <c r="CO60" s="288"/>
      <c r="CP60" s="288"/>
      <c r="CQ60" s="288"/>
      <c r="CR60" s="288"/>
      <c r="CS60" s="288"/>
      <c r="CT60" s="288"/>
      <c r="CU60" s="288"/>
      <c r="CV60" s="288"/>
      <c r="CW60" s="288"/>
      <c r="CX60" s="288"/>
      <c r="CY60" s="288"/>
      <c r="CZ60" s="288"/>
      <c r="DA60" s="288"/>
      <c r="DB60" s="288"/>
      <c r="DC60" s="288"/>
      <c r="DD60" s="288"/>
      <c r="DE60" s="288"/>
      <c r="DF60" s="288"/>
      <c r="DG60" s="288"/>
      <c r="DH60" s="288"/>
      <c r="DI60" s="288"/>
      <c r="DJ60" s="288"/>
      <c r="DK60" s="288"/>
      <c r="DL60" s="288"/>
      <c r="DM60" s="288"/>
      <c r="DN60" s="288"/>
      <c r="DO60" s="288"/>
      <c r="DP60" s="288"/>
      <c r="DQ60" s="288"/>
      <c r="DR60" s="288"/>
      <c r="DS60" s="288"/>
      <c r="DT60" s="288"/>
      <c r="DU60" s="288"/>
      <c r="DV60" s="288"/>
      <c r="DW60" s="288"/>
      <c r="DX60" s="288"/>
      <c r="DY60" s="288"/>
      <c r="DZ60" s="288"/>
      <c r="EA60" s="288"/>
      <c r="EB60" s="288"/>
      <c r="EC60" s="288"/>
      <c r="ED60" s="288"/>
      <c r="EE60" s="288"/>
      <c r="EF60" s="288"/>
      <c r="EG60" s="288"/>
      <c r="EH60" s="288"/>
      <c r="EI60" s="288"/>
      <c r="EJ60" s="288"/>
      <c r="EK60" s="288"/>
      <c r="EL60" s="288"/>
      <c r="EM60" s="288"/>
      <c r="EN60" s="288"/>
      <c r="EO60" s="288"/>
      <c r="EP60" s="288"/>
      <c r="EQ60" s="288"/>
      <c r="ER60" s="289"/>
      <c r="ES60" s="258"/>
      <c r="ET60" s="259"/>
      <c r="EU60" s="259"/>
      <c r="EV60" s="259"/>
      <c r="EW60" s="259"/>
      <c r="EX60" s="259"/>
      <c r="EY60" s="259"/>
      <c r="EZ60" s="259"/>
      <c r="FA60" s="259"/>
      <c r="FB60" s="259"/>
      <c r="FC60" s="259"/>
      <c r="FD60" s="259"/>
      <c r="FE60" s="259"/>
      <c r="FF60" s="259"/>
      <c r="FG60" s="259"/>
      <c r="FH60" s="259"/>
      <c r="FI60" s="259"/>
      <c r="FJ60" s="259"/>
      <c r="FK60" s="259"/>
      <c r="FL60" s="259"/>
      <c r="FM60" s="259"/>
      <c r="FN60" s="259"/>
      <c r="FO60" s="259"/>
      <c r="FP60" s="259"/>
      <c r="FQ60" s="259"/>
      <c r="FR60" s="259"/>
      <c r="FS60" s="259"/>
      <c r="FT60" s="259"/>
      <c r="FU60" s="259"/>
      <c r="FV60" s="259"/>
      <c r="FW60" s="259"/>
      <c r="FX60" s="259"/>
      <c r="FY60" s="259"/>
      <c r="FZ60" s="259"/>
      <c r="GA60" s="259"/>
      <c r="GB60" s="259"/>
      <c r="GC60" s="259"/>
      <c r="GD60" s="259"/>
      <c r="GE60" s="260"/>
    </row>
    <row r="61" spans="1:187" ht="11.25" hidden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</row>
    <row r="62" spans="1:187" ht="11.25" customHeight="1" hidden="1">
      <c r="A62" s="290" t="s">
        <v>213</v>
      </c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0"/>
      <c r="BY62" s="290"/>
      <c r="BZ62" s="290"/>
      <c r="CA62" s="290"/>
      <c r="CB62" s="290"/>
      <c r="CC62" s="290"/>
      <c r="CD62" s="290"/>
      <c r="CE62" s="290"/>
      <c r="CF62" s="290"/>
      <c r="CG62" s="290"/>
      <c r="CH62" s="290"/>
      <c r="CI62" s="290"/>
      <c r="CJ62" s="290"/>
      <c r="CK62" s="290"/>
      <c r="CL62" s="290"/>
      <c r="CM62" s="290"/>
      <c r="CN62" s="290"/>
      <c r="CO62" s="290"/>
      <c r="CP62" s="290"/>
      <c r="CQ62" s="290"/>
      <c r="CR62" s="290"/>
      <c r="CS62" s="290"/>
      <c r="CT62" s="290"/>
      <c r="CU62" s="290"/>
      <c r="CV62" s="290"/>
      <c r="CW62" s="290"/>
      <c r="CX62" s="290"/>
      <c r="CY62" s="290"/>
      <c r="CZ62" s="290"/>
      <c r="DA62" s="290"/>
      <c r="DB62" s="290"/>
      <c r="DC62" s="290"/>
      <c r="DD62" s="290"/>
      <c r="DE62" s="290"/>
      <c r="DF62" s="290"/>
      <c r="DG62" s="290"/>
      <c r="DH62" s="290"/>
      <c r="DI62" s="290"/>
      <c r="DJ62" s="290"/>
      <c r="DK62" s="290"/>
      <c r="DL62" s="290"/>
      <c r="DM62" s="290"/>
      <c r="DN62" s="290"/>
      <c r="DO62" s="290"/>
      <c r="DP62" s="290"/>
      <c r="DQ62" s="290"/>
      <c r="DR62" s="290"/>
      <c r="DS62" s="290"/>
      <c r="DT62" s="290"/>
      <c r="DU62" s="290"/>
      <c r="DV62" s="290"/>
      <c r="DW62" s="290"/>
      <c r="DX62" s="290"/>
      <c r="DY62" s="290"/>
      <c r="DZ62" s="290"/>
      <c r="EA62" s="290"/>
      <c r="EB62" s="290"/>
      <c r="EC62" s="290"/>
      <c r="ED62" s="290"/>
      <c r="EE62" s="290"/>
      <c r="EF62" s="290"/>
      <c r="EG62" s="290"/>
      <c r="EH62" s="290"/>
      <c r="EI62" s="290"/>
      <c r="EJ62" s="290"/>
      <c r="EK62" s="290"/>
      <c r="EL62" s="290"/>
      <c r="EM62" s="290"/>
      <c r="EN62" s="290"/>
      <c r="EO62" s="290"/>
      <c r="EP62" s="290"/>
      <c r="EQ62" s="290"/>
      <c r="ER62" s="290"/>
      <c r="ES62" s="290"/>
      <c r="ET62" s="290"/>
      <c r="EU62" s="290"/>
      <c r="EV62" s="290"/>
      <c r="EW62" s="290"/>
      <c r="EX62" s="290"/>
      <c r="EY62" s="290"/>
      <c r="EZ62" s="290"/>
      <c r="FA62" s="290"/>
      <c r="FB62" s="290"/>
      <c r="FC62" s="290"/>
      <c r="FD62" s="290"/>
      <c r="FE62" s="290"/>
      <c r="FF62" s="290"/>
      <c r="FG62" s="290"/>
      <c r="FH62" s="290"/>
      <c r="FI62" s="290"/>
      <c r="FJ62" s="290"/>
      <c r="FK62" s="290"/>
      <c r="FL62" s="290"/>
      <c r="FM62" s="290"/>
      <c r="FN62" s="290"/>
      <c r="FO62" s="290"/>
      <c r="FP62" s="290"/>
      <c r="FQ62" s="290"/>
      <c r="FR62" s="290"/>
      <c r="FS62" s="290"/>
      <c r="FT62" s="290"/>
      <c r="FU62" s="290"/>
      <c r="FV62" s="290"/>
      <c r="FW62" s="290"/>
      <c r="FX62" s="290"/>
      <c r="FY62" s="290"/>
      <c r="FZ62" s="290"/>
      <c r="GA62" s="290"/>
      <c r="GB62" s="290"/>
      <c r="GC62" s="290"/>
      <c r="GD62" s="290"/>
      <c r="GE62" s="290"/>
    </row>
    <row r="63" spans="1:187" ht="4.5" customHeight="1" hidden="1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</row>
    <row r="64" spans="1:187" ht="21" customHeight="1" hidden="1">
      <c r="A64" s="253" t="s">
        <v>205</v>
      </c>
      <c r="B64" s="253"/>
      <c r="C64" s="253"/>
      <c r="D64" s="253"/>
      <c r="E64" s="253"/>
      <c r="F64" s="258" t="s">
        <v>35</v>
      </c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259"/>
      <c r="CH64" s="259"/>
      <c r="CI64" s="259"/>
      <c r="CJ64" s="259"/>
      <c r="CK64" s="259"/>
      <c r="CL64" s="259"/>
      <c r="CM64" s="259"/>
      <c r="CN64" s="259"/>
      <c r="CO64" s="259"/>
      <c r="CP64" s="259"/>
      <c r="CQ64" s="259"/>
      <c r="CR64" s="259"/>
      <c r="CS64" s="259"/>
      <c r="CT64" s="259"/>
      <c r="CU64" s="259"/>
      <c r="CV64" s="259"/>
      <c r="CW64" s="259"/>
      <c r="CX64" s="259"/>
      <c r="CY64" s="259"/>
      <c r="CZ64" s="259"/>
      <c r="DA64" s="259"/>
      <c r="DB64" s="259"/>
      <c r="DC64" s="259"/>
      <c r="DD64" s="259"/>
      <c r="DE64" s="259"/>
      <c r="DF64" s="259"/>
      <c r="DG64" s="259"/>
      <c r="DH64" s="259"/>
      <c r="DI64" s="259"/>
      <c r="DJ64" s="259"/>
      <c r="DK64" s="259"/>
      <c r="DL64" s="259"/>
      <c r="DM64" s="259"/>
      <c r="DN64" s="259"/>
      <c r="DO64" s="259"/>
      <c r="DP64" s="259"/>
      <c r="DQ64" s="259"/>
      <c r="DR64" s="259"/>
      <c r="DS64" s="259"/>
      <c r="DT64" s="259"/>
      <c r="DU64" s="259"/>
      <c r="DV64" s="259"/>
      <c r="DW64" s="259"/>
      <c r="DX64" s="259"/>
      <c r="DY64" s="259"/>
      <c r="DZ64" s="259"/>
      <c r="EA64" s="259"/>
      <c r="EB64" s="259"/>
      <c r="EC64" s="259"/>
      <c r="ED64" s="259"/>
      <c r="EE64" s="259"/>
      <c r="EF64" s="259"/>
      <c r="EG64" s="259"/>
      <c r="EH64" s="259"/>
      <c r="EI64" s="259"/>
      <c r="EJ64" s="259"/>
      <c r="EK64" s="259"/>
      <c r="EL64" s="259"/>
      <c r="EM64" s="259"/>
      <c r="EN64" s="259"/>
      <c r="EO64" s="259"/>
      <c r="EP64" s="259"/>
      <c r="EQ64" s="259"/>
      <c r="ER64" s="260"/>
      <c r="ES64" s="258" t="s">
        <v>208</v>
      </c>
      <c r="ET64" s="259"/>
      <c r="EU64" s="259"/>
      <c r="EV64" s="259"/>
      <c r="EW64" s="259"/>
      <c r="EX64" s="259"/>
      <c r="EY64" s="259"/>
      <c r="EZ64" s="259"/>
      <c r="FA64" s="259"/>
      <c r="FB64" s="259"/>
      <c r="FC64" s="259"/>
      <c r="FD64" s="259"/>
      <c r="FE64" s="259"/>
      <c r="FF64" s="259"/>
      <c r="FG64" s="259"/>
      <c r="FH64" s="259"/>
      <c r="FI64" s="259"/>
      <c r="FJ64" s="259"/>
      <c r="FK64" s="259"/>
      <c r="FL64" s="259"/>
      <c r="FM64" s="259"/>
      <c r="FN64" s="259"/>
      <c r="FO64" s="259"/>
      <c r="FP64" s="259"/>
      <c r="FQ64" s="259"/>
      <c r="FR64" s="259"/>
      <c r="FS64" s="259"/>
      <c r="FT64" s="259"/>
      <c r="FU64" s="259"/>
      <c r="FV64" s="259"/>
      <c r="FW64" s="259"/>
      <c r="FX64" s="259"/>
      <c r="FY64" s="259"/>
      <c r="FZ64" s="259"/>
      <c r="GA64" s="259"/>
      <c r="GB64" s="259"/>
      <c r="GC64" s="259"/>
      <c r="GD64" s="259"/>
      <c r="GE64" s="260"/>
    </row>
    <row r="65" spans="1:187" ht="11.25" hidden="1">
      <c r="A65" s="253">
        <v>1</v>
      </c>
      <c r="B65" s="253"/>
      <c r="C65" s="253"/>
      <c r="D65" s="253"/>
      <c r="E65" s="253"/>
      <c r="F65" s="258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59"/>
      <c r="CK65" s="259"/>
      <c r="CL65" s="259"/>
      <c r="CM65" s="259"/>
      <c r="CN65" s="259"/>
      <c r="CO65" s="259"/>
      <c r="CP65" s="259"/>
      <c r="CQ65" s="259"/>
      <c r="CR65" s="259"/>
      <c r="CS65" s="259"/>
      <c r="CT65" s="259"/>
      <c r="CU65" s="259"/>
      <c r="CV65" s="259"/>
      <c r="CW65" s="259"/>
      <c r="CX65" s="259"/>
      <c r="CY65" s="259"/>
      <c r="CZ65" s="259"/>
      <c r="DA65" s="259"/>
      <c r="DB65" s="259"/>
      <c r="DC65" s="259"/>
      <c r="DD65" s="259"/>
      <c r="DE65" s="259"/>
      <c r="DF65" s="259"/>
      <c r="DG65" s="259"/>
      <c r="DH65" s="259"/>
      <c r="DI65" s="259"/>
      <c r="DJ65" s="259"/>
      <c r="DK65" s="259"/>
      <c r="DL65" s="259"/>
      <c r="DM65" s="259"/>
      <c r="DN65" s="259"/>
      <c r="DO65" s="259"/>
      <c r="DP65" s="259"/>
      <c r="DQ65" s="259"/>
      <c r="DR65" s="259"/>
      <c r="DS65" s="259"/>
      <c r="DT65" s="259"/>
      <c r="DU65" s="259"/>
      <c r="DV65" s="259"/>
      <c r="DW65" s="259"/>
      <c r="DX65" s="259"/>
      <c r="DY65" s="259"/>
      <c r="DZ65" s="259"/>
      <c r="EA65" s="259"/>
      <c r="EB65" s="259"/>
      <c r="EC65" s="259"/>
      <c r="ED65" s="259"/>
      <c r="EE65" s="259"/>
      <c r="EF65" s="259"/>
      <c r="EG65" s="259"/>
      <c r="EH65" s="259"/>
      <c r="EI65" s="259"/>
      <c r="EJ65" s="259"/>
      <c r="EK65" s="259"/>
      <c r="EL65" s="259"/>
      <c r="EM65" s="259"/>
      <c r="EN65" s="259"/>
      <c r="EO65" s="259"/>
      <c r="EP65" s="259"/>
      <c r="EQ65" s="259"/>
      <c r="ER65" s="260"/>
      <c r="ES65" s="258"/>
      <c r="ET65" s="259"/>
      <c r="EU65" s="259"/>
      <c r="EV65" s="259"/>
      <c r="EW65" s="259"/>
      <c r="EX65" s="259"/>
      <c r="EY65" s="259"/>
      <c r="EZ65" s="259"/>
      <c r="FA65" s="259"/>
      <c r="FB65" s="259"/>
      <c r="FC65" s="259"/>
      <c r="FD65" s="259"/>
      <c r="FE65" s="259"/>
      <c r="FF65" s="259"/>
      <c r="FG65" s="259"/>
      <c r="FH65" s="259"/>
      <c r="FI65" s="259"/>
      <c r="FJ65" s="259"/>
      <c r="FK65" s="259"/>
      <c r="FL65" s="259"/>
      <c r="FM65" s="259"/>
      <c r="FN65" s="259"/>
      <c r="FO65" s="259"/>
      <c r="FP65" s="259"/>
      <c r="FQ65" s="259"/>
      <c r="FR65" s="259"/>
      <c r="FS65" s="259"/>
      <c r="FT65" s="259"/>
      <c r="FU65" s="259"/>
      <c r="FV65" s="259"/>
      <c r="FW65" s="259"/>
      <c r="FX65" s="259"/>
      <c r="FY65" s="259"/>
      <c r="FZ65" s="259"/>
      <c r="GA65" s="259"/>
      <c r="GB65" s="259"/>
      <c r="GC65" s="259"/>
      <c r="GD65" s="259"/>
      <c r="GE65" s="260"/>
    </row>
    <row r="66" spans="1:187" ht="11.25" hidden="1">
      <c r="A66" s="253">
        <v>2</v>
      </c>
      <c r="B66" s="253"/>
      <c r="C66" s="253"/>
      <c r="D66" s="253"/>
      <c r="E66" s="253"/>
      <c r="F66" s="258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  <c r="CX66" s="259"/>
      <c r="CY66" s="259"/>
      <c r="CZ66" s="259"/>
      <c r="DA66" s="259"/>
      <c r="DB66" s="259"/>
      <c r="DC66" s="259"/>
      <c r="DD66" s="259"/>
      <c r="DE66" s="259"/>
      <c r="DF66" s="259"/>
      <c r="DG66" s="259"/>
      <c r="DH66" s="259"/>
      <c r="DI66" s="259"/>
      <c r="DJ66" s="259"/>
      <c r="DK66" s="259"/>
      <c r="DL66" s="259"/>
      <c r="DM66" s="259"/>
      <c r="DN66" s="259"/>
      <c r="DO66" s="259"/>
      <c r="DP66" s="259"/>
      <c r="DQ66" s="259"/>
      <c r="DR66" s="259"/>
      <c r="DS66" s="259"/>
      <c r="DT66" s="259"/>
      <c r="DU66" s="259"/>
      <c r="DV66" s="259"/>
      <c r="DW66" s="259"/>
      <c r="DX66" s="259"/>
      <c r="DY66" s="259"/>
      <c r="DZ66" s="259"/>
      <c r="EA66" s="259"/>
      <c r="EB66" s="259"/>
      <c r="EC66" s="259"/>
      <c r="ED66" s="259"/>
      <c r="EE66" s="259"/>
      <c r="EF66" s="259"/>
      <c r="EG66" s="259"/>
      <c r="EH66" s="259"/>
      <c r="EI66" s="259"/>
      <c r="EJ66" s="259"/>
      <c r="EK66" s="259"/>
      <c r="EL66" s="259"/>
      <c r="EM66" s="259"/>
      <c r="EN66" s="259"/>
      <c r="EO66" s="259"/>
      <c r="EP66" s="259"/>
      <c r="EQ66" s="259"/>
      <c r="ER66" s="260"/>
      <c r="ES66" s="258"/>
      <c r="ET66" s="259"/>
      <c r="EU66" s="259"/>
      <c r="EV66" s="259"/>
      <c r="EW66" s="259"/>
      <c r="EX66" s="259"/>
      <c r="EY66" s="259"/>
      <c r="EZ66" s="259"/>
      <c r="FA66" s="259"/>
      <c r="FB66" s="259"/>
      <c r="FC66" s="259"/>
      <c r="FD66" s="259"/>
      <c r="FE66" s="259"/>
      <c r="FF66" s="259"/>
      <c r="FG66" s="259"/>
      <c r="FH66" s="259"/>
      <c r="FI66" s="259"/>
      <c r="FJ66" s="259"/>
      <c r="FK66" s="259"/>
      <c r="FL66" s="259"/>
      <c r="FM66" s="259"/>
      <c r="FN66" s="259"/>
      <c r="FO66" s="259"/>
      <c r="FP66" s="259"/>
      <c r="FQ66" s="259"/>
      <c r="FR66" s="259"/>
      <c r="FS66" s="259"/>
      <c r="FT66" s="259"/>
      <c r="FU66" s="259"/>
      <c r="FV66" s="259"/>
      <c r="FW66" s="259"/>
      <c r="FX66" s="259"/>
      <c r="FY66" s="259"/>
      <c r="FZ66" s="259"/>
      <c r="GA66" s="259"/>
      <c r="GB66" s="259"/>
      <c r="GC66" s="259"/>
      <c r="GD66" s="259"/>
      <c r="GE66" s="260"/>
    </row>
    <row r="67" spans="1:187" ht="11.25" customHeight="1" hidden="1">
      <c r="A67" s="287" t="s">
        <v>18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8"/>
      <c r="CD67" s="288"/>
      <c r="CE67" s="288"/>
      <c r="CF67" s="288"/>
      <c r="CG67" s="288"/>
      <c r="CH67" s="288"/>
      <c r="CI67" s="288"/>
      <c r="CJ67" s="288"/>
      <c r="CK67" s="288"/>
      <c r="CL67" s="288"/>
      <c r="CM67" s="288"/>
      <c r="CN67" s="288"/>
      <c r="CO67" s="288"/>
      <c r="CP67" s="288"/>
      <c r="CQ67" s="288"/>
      <c r="CR67" s="288"/>
      <c r="CS67" s="288"/>
      <c r="CT67" s="288"/>
      <c r="CU67" s="288"/>
      <c r="CV67" s="288"/>
      <c r="CW67" s="288"/>
      <c r="CX67" s="288"/>
      <c r="CY67" s="288"/>
      <c r="CZ67" s="288"/>
      <c r="DA67" s="288"/>
      <c r="DB67" s="288"/>
      <c r="DC67" s="288"/>
      <c r="DD67" s="288"/>
      <c r="DE67" s="288"/>
      <c r="DF67" s="288"/>
      <c r="DG67" s="288"/>
      <c r="DH67" s="288"/>
      <c r="DI67" s="288"/>
      <c r="DJ67" s="288"/>
      <c r="DK67" s="288"/>
      <c r="DL67" s="288"/>
      <c r="DM67" s="288"/>
      <c r="DN67" s="288"/>
      <c r="DO67" s="288"/>
      <c r="DP67" s="288"/>
      <c r="DQ67" s="288"/>
      <c r="DR67" s="288"/>
      <c r="DS67" s="288"/>
      <c r="DT67" s="288"/>
      <c r="DU67" s="288"/>
      <c r="DV67" s="288"/>
      <c r="DW67" s="288"/>
      <c r="DX67" s="288"/>
      <c r="DY67" s="288"/>
      <c r="DZ67" s="288"/>
      <c r="EA67" s="288"/>
      <c r="EB67" s="288"/>
      <c r="EC67" s="288"/>
      <c r="ED67" s="288"/>
      <c r="EE67" s="288"/>
      <c r="EF67" s="288"/>
      <c r="EG67" s="288"/>
      <c r="EH67" s="288"/>
      <c r="EI67" s="288"/>
      <c r="EJ67" s="288"/>
      <c r="EK67" s="288"/>
      <c r="EL67" s="288"/>
      <c r="EM67" s="288"/>
      <c r="EN67" s="288"/>
      <c r="EO67" s="288"/>
      <c r="EP67" s="288"/>
      <c r="EQ67" s="288"/>
      <c r="ER67" s="289"/>
      <c r="ES67" s="258"/>
      <c r="ET67" s="259"/>
      <c r="EU67" s="259"/>
      <c r="EV67" s="259"/>
      <c r="EW67" s="259"/>
      <c r="EX67" s="259"/>
      <c r="EY67" s="259"/>
      <c r="EZ67" s="259"/>
      <c r="FA67" s="259"/>
      <c r="FB67" s="259"/>
      <c r="FC67" s="259"/>
      <c r="FD67" s="259"/>
      <c r="FE67" s="259"/>
      <c r="FF67" s="259"/>
      <c r="FG67" s="259"/>
      <c r="FH67" s="259"/>
      <c r="FI67" s="259"/>
      <c r="FJ67" s="259"/>
      <c r="FK67" s="259"/>
      <c r="FL67" s="259"/>
      <c r="FM67" s="259"/>
      <c r="FN67" s="259"/>
      <c r="FO67" s="259"/>
      <c r="FP67" s="259"/>
      <c r="FQ67" s="259"/>
      <c r="FR67" s="259"/>
      <c r="FS67" s="259"/>
      <c r="FT67" s="259"/>
      <c r="FU67" s="259"/>
      <c r="FV67" s="259"/>
      <c r="FW67" s="259"/>
      <c r="FX67" s="259"/>
      <c r="FY67" s="259"/>
      <c r="FZ67" s="259"/>
      <c r="GA67" s="259"/>
      <c r="GB67" s="259"/>
      <c r="GC67" s="259"/>
      <c r="GD67" s="259"/>
      <c r="GE67" s="260"/>
    </row>
    <row r="68" spans="1:187" ht="11.25" hidden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</row>
    <row r="69" spans="1:187" ht="11.25" customHeight="1" hidden="1">
      <c r="A69" s="290" t="s">
        <v>214</v>
      </c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0"/>
      <c r="AW69" s="290"/>
      <c r="AX69" s="290"/>
      <c r="AY69" s="290"/>
      <c r="AZ69" s="290"/>
      <c r="BA69" s="290"/>
      <c r="BB69" s="290"/>
      <c r="BC69" s="290"/>
      <c r="BD69" s="290"/>
      <c r="BE69" s="290"/>
      <c r="BF69" s="290"/>
      <c r="BG69" s="290"/>
      <c r="BH69" s="290"/>
      <c r="BI69" s="290"/>
      <c r="BJ69" s="290"/>
      <c r="BK69" s="290"/>
      <c r="BL69" s="290"/>
      <c r="BM69" s="290"/>
      <c r="BN69" s="290"/>
      <c r="BO69" s="290"/>
      <c r="BP69" s="290"/>
      <c r="BQ69" s="290"/>
      <c r="BR69" s="290"/>
      <c r="BS69" s="290"/>
      <c r="BT69" s="290"/>
      <c r="BU69" s="290"/>
      <c r="BV69" s="290"/>
      <c r="BW69" s="290"/>
      <c r="BX69" s="290"/>
      <c r="BY69" s="290"/>
      <c r="BZ69" s="290"/>
      <c r="CA69" s="290"/>
      <c r="CB69" s="290"/>
      <c r="CC69" s="290"/>
      <c r="CD69" s="290"/>
      <c r="CE69" s="290"/>
      <c r="CF69" s="290"/>
      <c r="CG69" s="290"/>
      <c r="CH69" s="290"/>
      <c r="CI69" s="290"/>
      <c r="CJ69" s="290"/>
      <c r="CK69" s="290"/>
      <c r="CL69" s="290"/>
      <c r="CM69" s="290"/>
      <c r="CN69" s="290"/>
      <c r="CO69" s="290"/>
      <c r="CP69" s="290"/>
      <c r="CQ69" s="290"/>
      <c r="CR69" s="290"/>
      <c r="CS69" s="290"/>
      <c r="CT69" s="290"/>
      <c r="CU69" s="290"/>
      <c r="CV69" s="290"/>
      <c r="CW69" s="290"/>
      <c r="CX69" s="290"/>
      <c r="CY69" s="290"/>
      <c r="CZ69" s="290"/>
      <c r="DA69" s="290"/>
      <c r="DB69" s="290"/>
      <c r="DC69" s="290"/>
      <c r="DD69" s="290"/>
      <c r="DE69" s="290"/>
      <c r="DF69" s="290"/>
      <c r="DG69" s="290"/>
      <c r="DH69" s="290"/>
      <c r="DI69" s="290"/>
      <c r="DJ69" s="290"/>
      <c r="DK69" s="290"/>
      <c r="DL69" s="290"/>
      <c r="DM69" s="290"/>
      <c r="DN69" s="290"/>
      <c r="DO69" s="290"/>
      <c r="DP69" s="290"/>
      <c r="DQ69" s="290"/>
      <c r="DR69" s="290"/>
      <c r="DS69" s="290"/>
      <c r="DT69" s="290"/>
      <c r="DU69" s="290"/>
      <c r="DV69" s="290"/>
      <c r="DW69" s="290"/>
      <c r="DX69" s="290"/>
      <c r="DY69" s="290"/>
      <c r="DZ69" s="290"/>
      <c r="EA69" s="290"/>
      <c r="EB69" s="290"/>
      <c r="EC69" s="290"/>
      <c r="ED69" s="290"/>
      <c r="EE69" s="290"/>
      <c r="EF69" s="290"/>
      <c r="EG69" s="290"/>
      <c r="EH69" s="290"/>
      <c r="EI69" s="290"/>
      <c r="EJ69" s="290"/>
      <c r="EK69" s="290"/>
      <c r="EL69" s="290"/>
      <c r="EM69" s="290"/>
      <c r="EN69" s="290"/>
      <c r="EO69" s="290"/>
      <c r="EP69" s="290"/>
      <c r="EQ69" s="290"/>
      <c r="ER69" s="290"/>
      <c r="ES69" s="290"/>
      <c r="ET69" s="290"/>
      <c r="EU69" s="290"/>
      <c r="EV69" s="290"/>
      <c r="EW69" s="290"/>
      <c r="EX69" s="290"/>
      <c r="EY69" s="290"/>
      <c r="EZ69" s="290"/>
      <c r="FA69" s="290"/>
      <c r="FB69" s="290"/>
      <c r="FC69" s="290"/>
      <c r="FD69" s="290"/>
      <c r="FE69" s="290"/>
      <c r="FF69" s="290"/>
      <c r="FG69" s="290"/>
      <c r="FH69" s="290"/>
      <c r="FI69" s="290"/>
      <c r="FJ69" s="290"/>
      <c r="FK69" s="290"/>
      <c r="FL69" s="290"/>
      <c r="FM69" s="290"/>
      <c r="FN69" s="290"/>
      <c r="FO69" s="290"/>
      <c r="FP69" s="290"/>
      <c r="FQ69" s="290"/>
      <c r="FR69" s="290"/>
      <c r="FS69" s="290"/>
      <c r="FT69" s="290"/>
      <c r="FU69" s="290"/>
      <c r="FV69" s="290"/>
      <c r="FW69" s="290"/>
      <c r="FX69" s="290"/>
      <c r="FY69" s="290"/>
      <c r="FZ69" s="290"/>
      <c r="GA69" s="290"/>
      <c r="GB69" s="290"/>
      <c r="GC69" s="290"/>
      <c r="GD69" s="290"/>
      <c r="GE69" s="290"/>
    </row>
    <row r="70" spans="1:187" ht="6.75" customHeight="1" hidden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</row>
    <row r="71" spans="1:187" ht="22.5" customHeight="1" hidden="1">
      <c r="A71" s="253" t="s">
        <v>205</v>
      </c>
      <c r="B71" s="253"/>
      <c r="C71" s="253"/>
      <c r="D71" s="253"/>
      <c r="E71" s="253"/>
      <c r="F71" s="258" t="s">
        <v>35</v>
      </c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V71" s="259"/>
      <c r="BW71" s="259"/>
      <c r="BX71" s="259"/>
      <c r="BY71" s="259"/>
      <c r="BZ71" s="259"/>
      <c r="CA71" s="259"/>
      <c r="CB71" s="259"/>
      <c r="CC71" s="259"/>
      <c r="CD71" s="259"/>
      <c r="CE71" s="259"/>
      <c r="CF71" s="259"/>
      <c r="CG71" s="259"/>
      <c r="CH71" s="259"/>
      <c r="CI71" s="259"/>
      <c r="CJ71" s="259"/>
      <c r="CK71" s="259"/>
      <c r="CL71" s="259"/>
      <c r="CM71" s="259"/>
      <c r="CN71" s="259"/>
      <c r="CO71" s="259"/>
      <c r="CP71" s="259"/>
      <c r="CQ71" s="259"/>
      <c r="CR71" s="259"/>
      <c r="CS71" s="259"/>
      <c r="CT71" s="259"/>
      <c r="CU71" s="259"/>
      <c r="CV71" s="259"/>
      <c r="CW71" s="259"/>
      <c r="CX71" s="259"/>
      <c r="CY71" s="259"/>
      <c r="CZ71" s="259"/>
      <c r="DA71" s="259"/>
      <c r="DB71" s="259"/>
      <c r="DC71" s="259"/>
      <c r="DD71" s="259"/>
      <c r="DE71" s="259"/>
      <c r="DF71" s="259"/>
      <c r="DG71" s="259"/>
      <c r="DH71" s="259"/>
      <c r="DI71" s="259"/>
      <c r="DJ71" s="259"/>
      <c r="DK71" s="259"/>
      <c r="DL71" s="259"/>
      <c r="DM71" s="259"/>
      <c r="DN71" s="259"/>
      <c r="DO71" s="259"/>
      <c r="DP71" s="259"/>
      <c r="DQ71" s="259"/>
      <c r="DR71" s="259"/>
      <c r="DS71" s="259"/>
      <c r="DT71" s="259"/>
      <c r="DU71" s="259"/>
      <c r="DV71" s="259"/>
      <c r="DW71" s="259"/>
      <c r="DX71" s="259"/>
      <c r="DY71" s="259"/>
      <c r="DZ71" s="259"/>
      <c r="EA71" s="259"/>
      <c r="EB71" s="259"/>
      <c r="EC71" s="259"/>
      <c r="ED71" s="259"/>
      <c r="EE71" s="259"/>
      <c r="EF71" s="259"/>
      <c r="EG71" s="259"/>
      <c r="EH71" s="259"/>
      <c r="EI71" s="259"/>
      <c r="EJ71" s="259"/>
      <c r="EK71" s="259"/>
      <c r="EL71" s="259"/>
      <c r="EM71" s="259"/>
      <c r="EN71" s="259"/>
      <c r="EO71" s="259"/>
      <c r="EP71" s="259"/>
      <c r="EQ71" s="259"/>
      <c r="ER71" s="260"/>
      <c r="ES71" s="258" t="s">
        <v>208</v>
      </c>
      <c r="ET71" s="259"/>
      <c r="EU71" s="259"/>
      <c r="EV71" s="259"/>
      <c r="EW71" s="259"/>
      <c r="EX71" s="259"/>
      <c r="EY71" s="259"/>
      <c r="EZ71" s="259"/>
      <c r="FA71" s="259"/>
      <c r="FB71" s="259"/>
      <c r="FC71" s="259"/>
      <c r="FD71" s="259"/>
      <c r="FE71" s="259"/>
      <c r="FF71" s="259"/>
      <c r="FG71" s="259"/>
      <c r="FH71" s="259"/>
      <c r="FI71" s="259"/>
      <c r="FJ71" s="259"/>
      <c r="FK71" s="259"/>
      <c r="FL71" s="259"/>
      <c r="FM71" s="259"/>
      <c r="FN71" s="259"/>
      <c r="FO71" s="259"/>
      <c r="FP71" s="259"/>
      <c r="FQ71" s="259"/>
      <c r="FR71" s="259"/>
      <c r="FS71" s="259"/>
      <c r="FT71" s="259"/>
      <c r="FU71" s="259"/>
      <c r="FV71" s="259"/>
      <c r="FW71" s="259"/>
      <c r="FX71" s="259"/>
      <c r="FY71" s="259"/>
      <c r="FZ71" s="259"/>
      <c r="GA71" s="259"/>
      <c r="GB71" s="259"/>
      <c r="GC71" s="259"/>
      <c r="GD71" s="259"/>
      <c r="GE71" s="260"/>
    </row>
    <row r="72" spans="1:187" ht="11.25" hidden="1">
      <c r="A72" s="253">
        <v>1</v>
      </c>
      <c r="B72" s="253"/>
      <c r="C72" s="253"/>
      <c r="D72" s="253"/>
      <c r="E72" s="253"/>
      <c r="F72" s="258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59"/>
      <c r="BQ72" s="259"/>
      <c r="BR72" s="259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59"/>
      <c r="CF72" s="259"/>
      <c r="CG72" s="259"/>
      <c r="CH72" s="259"/>
      <c r="CI72" s="259"/>
      <c r="CJ72" s="259"/>
      <c r="CK72" s="259"/>
      <c r="CL72" s="259"/>
      <c r="CM72" s="259"/>
      <c r="CN72" s="259"/>
      <c r="CO72" s="259"/>
      <c r="CP72" s="259"/>
      <c r="CQ72" s="259"/>
      <c r="CR72" s="259"/>
      <c r="CS72" s="259"/>
      <c r="CT72" s="259"/>
      <c r="CU72" s="259"/>
      <c r="CV72" s="259"/>
      <c r="CW72" s="259"/>
      <c r="CX72" s="259"/>
      <c r="CY72" s="259"/>
      <c r="CZ72" s="259"/>
      <c r="DA72" s="259"/>
      <c r="DB72" s="259"/>
      <c r="DC72" s="259"/>
      <c r="DD72" s="259"/>
      <c r="DE72" s="259"/>
      <c r="DF72" s="259"/>
      <c r="DG72" s="259"/>
      <c r="DH72" s="259"/>
      <c r="DI72" s="259"/>
      <c r="DJ72" s="259"/>
      <c r="DK72" s="259"/>
      <c r="DL72" s="259"/>
      <c r="DM72" s="259"/>
      <c r="DN72" s="259"/>
      <c r="DO72" s="259"/>
      <c r="DP72" s="259"/>
      <c r="DQ72" s="259"/>
      <c r="DR72" s="259"/>
      <c r="DS72" s="259"/>
      <c r="DT72" s="259"/>
      <c r="DU72" s="259"/>
      <c r="DV72" s="259"/>
      <c r="DW72" s="259"/>
      <c r="DX72" s="259"/>
      <c r="DY72" s="259"/>
      <c r="DZ72" s="259"/>
      <c r="EA72" s="259"/>
      <c r="EB72" s="259"/>
      <c r="EC72" s="259"/>
      <c r="ED72" s="259"/>
      <c r="EE72" s="259"/>
      <c r="EF72" s="259"/>
      <c r="EG72" s="259"/>
      <c r="EH72" s="259"/>
      <c r="EI72" s="259"/>
      <c r="EJ72" s="259"/>
      <c r="EK72" s="259"/>
      <c r="EL72" s="259"/>
      <c r="EM72" s="259"/>
      <c r="EN72" s="259"/>
      <c r="EO72" s="259"/>
      <c r="EP72" s="259"/>
      <c r="EQ72" s="259"/>
      <c r="ER72" s="260"/>
      <c r="ES72" s="258"/>
      <c r="ET72" s="259"/>
      <c r="EU72" s="259"/>
      <c r="EV72" s="259"/>
      <c r="EW72" s="259"/>
      <c r="EX72" s="259"/>
      <c r="EY72" s="259"/>
      <c r="EZ72" s="259"/>
      <c r="FA72" s="259"/>
      <c r="FB72" s="259"/>
      <c r="FC72" s="259"/>
      <c r="FD72" s="259"/>
      <c r="FE72" s="259"/>
      <c r="FF72" s="259"/>
      <c r="FG72" s="259"/>
      <c r="FH72" s="259"/>
      <c r="FI72" s="259"/>
      <c r="FJ72" s="259"/>
      <c r="FK72" s="259"/>
      <c r="FL72" s="259"/>
      <c r="FM72" s="259"/>
      <c r="FN72" s="259"/>
      <c r="FO72" s="259"/>
      <c r="FP72" s="259"/>
      <c r="FQ72" s="259"/>
      <c r="FR72" s="259"/>
      <c r="FS72" s="259"/>
      <c r="FT72" s="259"/>
      <c r="FU72" s="259"/>
      <c r="FV72" s="259"/>
      <c r="FW72" s="259"/>
      <c r="FX72" s="259"/>
      <c r="FY72" s="259"/>
      <c r="FZ72" s="259"/>
      <c r="GA72" s="259"/>
      <c r="GB72" s="259"/>
      <c r="GC72" s="259"/>
      <c r="GD72" s="259"/>
      <c r="GE72" s="260"/>
    </row>
    <row r="73" spans="1:187" ht="11.25" hidden="1">
      <c r="A73" s="253">
        <v>2</v>
      </c>
      <c r="B73" s="253"/>
      <c r="C73" s="253"/>
      <c r="D73" s="253"/>
      <c r="E73" s="253"/>
      <c r="F73" s="258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/>
      <c r="BW73" s="259"/>
      <c r="BX73" s="259"/>
      <c r="BY73" s="259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259"/>
      <c r="CN73" s="259"/>
      <c r="CO73" s="259"/>
      <c r="CP73" s="259"/>
      <c r="CQ73" s="259"/>
      <c r="CR73" s="259"/>
      <c r="CS73" s="259"/>
      <c r="CT73" s="259"/>
      <c r="CU73" s="259"/>
      <c r="CV73" s="259"/>
      <c r="CW73" s="259"/>
      <c r="CX73" s="259"/>
      <c r="CY73" s="259"/>
      <c r="CZ73" s="259"/>
      <c r="DA73" s="259"/>
      <c r="DB73" s="259"/>
      <c r="DC73" s="259"/>
      <c r="DD73" s="259"/>
      <c r="DE73" s="259"/>
      <c r="DF73" s="259"/>
      <c r="DG73" s="259"/>
      <c r="DH73" s="259"/>
      <c r="DI73" s="259"/>
      <c r="DJ73" s="259"/>
      <c r="DK73" s="259"/>
      <c r="DL73" s="259"/>
      <c r="DM73" s="259"/>
      <c r="DN73" s="259"/>
      <c r="DO73" s="259"/>
      <c r="DP73" s="259"/>
      <c r="DQ73" s="259"/>
      <c r="DR73" s="259"/>
      <c r="DS73" s="259"/>
      <c r="DT73" s="259"/>
      <c r="DU73" s="259"/>
      <c r="DV73" s="259"/>
      <c r="DW73" s="259"/>
      <c r="DX73" s="259"/>
      <c r="DY73" s="259"/>
      <c r="DZ73" s="259"/>
      <c r="EA73" s="259"/>
      <c r="EB73" s="259"/>
      <c r="EC73" s="259"/>
      <c r="ED73" s="259"/>
      <c r="EE73" s="259"/>
      <c r="EF73" s="259"/>
      <c r="EG73" s="259"/>
      <c r="EH73" s="259"/>
      <c r="EI73" s="259"/>
      <c r="EJ73" s="259"/>
      <c r="EK73" s="259"/>
      <c r="EL73" s="259"/>
      <c r="EM73" s="259"/>
      <c r="EN73" s="259"/>
      <c r="EO73" s="259"/>
      <c r="EP73" s="259"/>
      <c r="EQ73" s="259"/>
      <c r="ER73" s="260"/>
      <c r="ES73" s="258"/>
      <c r="ET73" s="259"/>
      <c r="EU73" s="259"/>
      <c r="EV73" s="259"/>
      <c r="EW73" s="259"/>
      <c r="EX73" s="259"/>
      <c r="EY73" s="259"/>
      <c r="EZ73" s="259"/>
      <c r="FA73" s="259"/>
      <c r="FB73" s="259"/>
      <c r="FC73" s="259"/>
      <c r="FD73" s="259"/>
      <c r="FE73" s="259"/>
      <c r="FF73" s="259"/>
      <c r="FG73" s="259"/>
      <c r="FH73" s="259"/>
      <c r="FI73" s="259"/>
      <c r="FJ73" s="259"/>
      <c r="FK73" s="259"/>
      <c r="FL73" s="259"/>
      <c r="FM73" s="259"/>
      <c r="FN73" s="259"/>
      <c r="FO73" s="259"/>
      <c r="FP73" s="259"/>
      <c r="FQ73" s="259"/>
      <c r="FR73" s="259"/>
      <c r="FS73" s="259"/>
      <c r="FT73" s="259"/>
      <c r="FU73" s="259"/>
      <c r="FV73" s="259"/>
      <c r="FW73" s="259"/>
      <c r="FX73" s="259"/>
      <c r="FY73" s="259"/>
      <c r="FZ73" s="259"/>
      <c r="GA73" s="259"/>
      <c r="GB73" s="259"/>
      <c r="GC73" s="259"/>
      <c r="GD73" s="259"/>
      <c r="GE73" s="260"/>
    </row>
    <row r="74" spans="1:187" ht="11.25" customHeight="1" hidden="1">
      <c r="A74" s="287" t="s">
        <v>18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288"/>
      <c r="DW74" s="288"/>
      <c r="DX74" s="288"/>
      <c r="DY74" s="288"/>
      <c r="DZ74" s="288"/>
      <c r="EA74" s="288"/>
      <c r="EB74" s="288"/>
      <c r="EC74" s="288"/>
      <c r="ED74" s="288"/>
      <c r="EE74" s="288"/>
      <c r="EF74" s="288"/>
      <c r="EG74" s="288"/>
      <c r="EH74" s="288"/>
      <c r="EI74" s="288"/>
      <c r="EJ74" s="288"/>
      <c r="EK74" s="288"/>
      <c r="EL74" s="288"/>
      <c r="EM74" s="288"/>
      <c r="EN74" s="288"/>
      <c r="EO74" s="288"/>
      <c r="EP74" s="288"/>
      <c r="EQ74" s="288"/>
      <c r="ER74" s="289"/>
      <c r="ES74" s="258"/>
      <c r="ET74" s="259"/>
      <c r="EU74" s="259"/>
      <c r="EV74" s="259"/>
      <c r="EW74" s="259"/>
      <c r="EX74" s="259"/>
      <c r="EY74" s="259"/>
      <c r="EZ74" s="259"/>
      <c r="FA74" s="259"/>
      <c r="FB74" s="259"/>
      <c r="FC74" s="259"/>
      <c r="FD74" s="259"/>
      <c r="FE74" s="259"/>
      <c r="FF74" s="259"/>
      <c r="FG74" s="259"/>
      <c r="FH74" s="259"/>
      <c r="FI74" s="259"/>
      <c r="FJ74" s="259"/>
      <c r="FK74" s="259"/>
      <c r="FL74" s="259"/>
      <c r="FM74" s="259"/>
      <c r="FN74" s="259"/>
      <c r="FO74" s="259"/>
      <c r="FP74" s="259"/>
      <c r="FQ74" s="259"/>
      <c r="FR74" s="259"/>
      <c r="FS74" s="259"/>
      <c r="FT74" s="259"/>
      <c r="FU74" s="259"/>
      <c r="FV74" s="259"/>
      <c r="FW74" s="259"/>
      <c r="FX74" s="259"/>
      <c r="FY74" s="259"/>
      <c r="FZ74" s="259"/>
      <c r="GA74" s="259"/>
      <c r="GB74" s="259"/>
      <c r="GC74" s="259"/>
      <c r="GD74" s="259"/>
      <c r="GE74" s="260"/>
    </row>
    <row r="75" ht="11.25" hidden="1"/>
    <row r="76" spans="1:187" ht="11.25" hidden="1">
      <c r="A76" s="257" t="s">
        <v>246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  <c r="AP76" s="257"/>
      <c r="AQ76" s="257"/>
      <c r="AR76" s="257"/>
      <c r="AS76" s="257"/>
      <c r="AT76" s="257"/>
      <c r="AU76" s="257"/>
      <c r="AV76" s="257"/>
      <c r="AW76" s="257"/>
      <c r="AX76" s="257"/>
      <c r="AY76" s="257"/>
      <c r="AZ76" s="257"/>
      <c r="BA76" s="257"/>
      <c r="BB76" s="257"/>
      <c r="BC76" s="257"/>
      <c r="BD76" s="257"/>
      <c r="BE76" s="257"/>
      <c r="BF76" s="257"/>
      <c r="BG76" s="257"/>
      <c r="BH76" s="257"/>
      <c r="BI76" s="257"/>
      <c r="BJ76" s="257"/>
      <c r="BK76" s="257"/>
      <c r="BL76" s="257"/>
      <c r="BM76" s="257"/>
      <c r="BN76" s="257"/>
      <c r="BO76" s="257"/>
      <c r="BP76" s="257"/>
      <c r="BQ76" s="257"/>
      <c r="BR76" s="257"/>
      <c r="BS76" s="257"/>
      <c r="BT76" s="257"/>
      <c r="BU76" s="257"/>
      <c r="BV76" s="257"/>
      <c r="BW76" s="257"/>
      <c r="BX76" s="257"/>
      <c r="BY76" s="257"/>
      <c r="BZ76" s="257"/>
      <c r="CA76" s="257"/>
      <c r="CB76" s="257"/>
      <c r="CC76" s="257"/>
      <c r="CD76" s="257"/>
      <c r="CE76" s="257"/>
      <c r="CF76" s="257"/>
      <c r="CG76" s="257"/>
      <c r="CH76" s="257"/>
      <c r="CI76" s="257"/>
      <c r="CJ76" s="257"/>
      <c r="CK76" s="257"/>
      <c r="CL76" s="257"/>
      <c r="CM76" s="257"/>
      <c r="CN76" s="257"/>
      <c r="CO76" s="257"/>
      <c r="CP76" s="257"/>
      <c r="CQ76" s="257"/>
      <c r="CR76" s="257"/>
      <c r="CS76" s="257"/>
      <c r="CT76" s="257"/>
      <c r="CU76" s="257"/>
      <c r="CV76" s="257"/>
      <c r="CW76" s="257"/>
      <c r="CX76" s="257"/>
      <c r="CY76" s="257"/>
      <c r="CZ76" s="257"/>
      <c r="DA76" s="257"/>
      <c r="DB76" s="257"/>
      <c r="DC76" s="257"/>
      <c r="DD76" s="257"/>
      <c r="DE76" s="257"/>
      <c r="DF76" s="257"/>
      <c r="DG76" s="257"/>
      <c r="DH76" s="257"/>
      <c r="DI76" s="257"/>
      <c r="DJ76" s="257"/>
      <c r="DK76" s="257"/>
      <c r="DL76" s="257"/>
      <c r="DM76" s="257"/>
      <c r="DN76" s="257"/>
      <c r="DO76" s="257"/>
      <c r="DP76" s="257"/>
      <c r="DQ76" s="257"/>
      <c r="DR76" s="257"/>
      <c r="DS76" s="257"/>
      <c r="DT76" s="257"/>
      <c r="DU76" s="257"/>
      <c r="DV76" s="257"/>
      <c r="DW76" s="257"/>
      <c r="DX76" s="257"/>
      <c r="DY76" s="257"/>
      <c r="DZ76" s="257"/>
      <c r="EA76" s="257"/>
      <c r="EB76" s="257"/>
      <c r="EC76" s="257"/>
      <c r="ED76" s="257"/>
      <c r="EE76" s="257"/>
      <c r="EF76" s="257"/>
      <c r="EG76" s="257"/>
      <c r="EH76" s="257"/>
      <c r="EI76" s="257"/>
      <c r="EJ76" s="257"/>
      <c r="EK76" s="257"/>
      <c r="EL76" s="257"/>
      <c r="EM76" s="257"/>
      <c r="EN76" s="257"/>
      <c r="EO76" s="257"/>
      <c r="EP76" s="257"/>
      <c r="EQ76" s="257"/>
      <c r="ER76" s="257"/>
      <c r="ES76" s="257"/>
      <c r="ET76" s="257"/>
      <c r="EU76" s="257"/>
      <c r="EV76" s="257"/>
      <c r="EW76" s="257"/>
      <c r="EX76" s="257"/>
      <c r="EY76" s="257"/>
      <c r="EZ76" s="257"/>
      <c r="FA76" s="257"/>
      <c r="FB76" s="257"/>
      <c r="FC76" s="257"/>
      <c r="FD76" s="257"/>
      <c r="FE76" s="257"/>
      <c r="FF76" s="257"/>
      <c r="FG76" s="257"/>
      <c r="FH76" s="257"/>
      <c r="FI76" s="257"/>
      <c r="FJ76" s="257"/>
      <c r="FK76" s="257"/>
      <c r="FL76" s="257"/>
      <c r="FM76" s="257"/>
      <c r="FN76" s="257"/>
      <c r="FO76" s="257"/>
      <c r="FP76" s="257"/>
      <c r="FQ76" s="257"/>
      <c r="FR76" s="257"/>
      <c r="FS76" s="257"/>
      <c r="FT76" s="257"/>
      <c r="FU76" s="257"/>
      <c r="FV76" s="257"/>
      <c r="FW76" s="257"/>
      <c r="FX76" s="257"/>
      <c r="FY76" s="257"/>
      <c r="FZ76" s="257"/>
      <c r="GA76" s="257"/>
      <c r="GB76" s="257"/>
      <c r="GC76" s="257"/>
      <c r="GD76" s="257"/>
      <c r="GE76" s="257"/>
    </row>
    <row r="77" ht="6" customHeight="1" hidden="1"/>
    <row r="78" spans="1:187" ht="21" customHeight="1" hidden="1">
      <c r="A78" s="253" t="s">
        <v>205</v>
      </c>
      <c r="B78" s="253"/>
      <c r="C78" s="253"/>
      <c r="D78" s="253"/>
      <c r="E78" s="253"/>
      <c r="F78" s="253" t="s">
        <v>35</v>
      </c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  <c r="AK78" s="263"/>
      <c r="AL78" s="263"/>
      <c r="AM78" s="263"/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  <c r="BI78" s="263"/>
      <c r="BJ78" s="263"/>
      <c r="BK78" s="263"/>
      <c r="BL78" s="263"/>
      <c r="BM78" s="263"/>
      <c r="BN78" s="263"/>
      <c r="BO78" s="263"/>
      <c r="BP78" s="263"/>
      <c r="BQ78" s="263"/>
      <c r="BR78" s="263"/>
      <c r="BS78" s="263"/>
      <c r="BT78" s="263"/>
      <c r="BU78" s="263"/>
      <c r="BV78" s="263"/>
      <c r="BW78" s="263"/>
      <c r="BX78" s="263"/>
      <c r="BY78" s="263"/>
      <c r="BZ78" s="263"/>
      <c r="CA78" s="263"/>
      <c r="CB78" s="263"/>
      <c r="CC78" s="263"/>
      <c r="CD78" s="263"/>
      <c r="CE78" s="263"/>
      <c r="CF78" s="263"/>
      <c r="CG78" s="263"/>
      <c r="CH78" s="263"/>
      <c r="CI78" s="263"/>
      <c r="CJ78" s="263"/>
      <c r="CK78" s="263"/>
      <c r="CL78" s="263"/>
      <c r="CM78" s="263"/>
      <c r="CN78" s="263"/>
      <c r="CO78" s="263"/>
      <c r="CP78" s="263"/>
      <c r="CQ78" s="263"/>
      <c r="CR78" s="263"/>
      <c r="CS78" s="263"/>
      <c r="CT78" s="263"/>
      <c r="CU78" s="263"/>
      <c r="CV78" s="263"/>
      <c r="CW78" s="263"/>
      <c r="CX78" s="263"/>
      <c r="CY78" s="263"/>
      <c r="CZ78" s="263"/>
      <c r="DA78" s="263"/>
      <c r="DB78" s="263"/>
      <c r="DC78" s="263"/>
      <c r="DD78" s="263"/>
      <c r="DE78" s="263"/>
      <c r="DF78" s="263"/>
      <c r="DG78" s="263"/>
      <c r="DH78" s="263"/>
      <c r="DI78" s="263"/>
      <c r="DJ78" s="263"/>
      <c r="DK78" s="263"/>
      <c r="DL78" s="263"/>
      <c r="DM78" s="263"/>
      <c r="DN78" s="263"/>
      <c r="DO78" s="263"/>
      <c r="DP78" s="263"/>
      <c r="DQ78" s="263"/>
      <c r="DR78" s="263"/>
      <c r="DS78" s="263"/>
      <c r="DT78" s="263"/>
      <c r="DU78" s="263"/>
      <c r="DV78" s="263"/>
      <c r="DW78" s="258" t="s">
        <v>254</v>
      </c>
      <c r="DX78" s="273"/>
      <c r="DY78" s="273"/>
      <c r="DZ78" s="273"/>
      <c r="EA78" s="273"/>
      <c r="EB78" s="273"/>
      <c r="EC78" s="273"/>
      <c r="ED78" s="273"/>
      <c r="EE78" s="273"/>
      <c r="EF78" s="273"/>
      <c r="EG78" s="273"/>
      <c r="EH78" s="273"/>
      <c r="EI78" s="273"/>
      <c r="EJ78" s="273"/>
      <c r="EK78" s="273"/>
      <c r="EL78" s="273"/>
      <c r="EM78" s="273"/>
      <c r="EN78" s="273"/>
      <c r="EO78" s="273"/>
      <c r="EP78" s="273"/>
      <c r="EQ78" s="273"/>
      <c r="ER78" s="274"/>
      <c r="ES78" s="258" t="s">
        <v>208</v>
      </c>
      <c r="ET78" s="259"/>
      <c r="EU78" s="259"/>
      <c r="EV78" s="259"/>
      <c r="EW78" s="259"/>
      <c r="EX78" s="259"/>
      <c r="EY78" s="259"/>
      <c r="EZ78" s="259"/>
      <c r="FA78" s="259"/>
      <c r="FB78" s="259"/>
      <c r="FC78" s="259"/>
      <c r="FD78" s="259"/>
      <c r="FE78" s="259"/>
      <c r="FF78" s="259"/>
      <c r="FG78" s="259"/>
      <c r="FH78" s="259"/>
      <c r="FI78" s="259"/>
      <c r="FJ78" s="259"/>
      <c r="FK78" s="259"/>
      <c r="FL78" s="259"/>
      <c r="FM78" s="259"/>
      <c r="FN78" s="259"/>
      <c r="FO78" s="259"/>
      <c r="FP78" s="259"/>
      <c r="FQ78" s="259"/>
      <c r="FR78" s="259"/>
      <c r="FS78" s="259"/>
      <c r="FT78" s="259"/>
      <c r="FU78" s="259"/>
      <c r="FV78" s="259"/>
      <c r="FW78" s="259"/>
      <c r="FX78" s="259"/>
      <c r="FY78" s="259"/>
      <c r="FZ78" s="259"/>
      <c r="GA78" s="259"/>
      <c r="GB78" s="259"/>
      <c r="GC78" s="259"/>
      <c r="GD78" s="259"/>
      <c r="GE78" s="260"/>
    </row>
    <row r="79" spans="1:187" ht="12.75" hidden="1">
      <c r="A79" s="253">
        <v>1</v>
      </c>
      <c r="B79" s="253"/>
      <c r="C79" s="253"/>
      <c r="D79" s="253"/>
      <c r="E79" s="253"/>
      <c r="F79" s="25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3"/>
      <c r="CB79" s="263"/>
      <c r="CC79" s="263"/>
      <c r="CD79" s="263"/>
      <c r="CE79" s="263"/>
      <c r="CF79" s="263"/>
      <c r="CG79" s="263"/>
      <c r="CH79" s="263"/>
      <c r="CI79" s="263"/>
      <c r="CJ79" s="263"/>
      <c r="CK79" s="263"/>
      <c r="CL79" s="263"/>
      <c r="CM79" s="263"/>
      <c r="CN79" s="263"/>
      <c r="CO79" s="263"/>
      <c r="CP79" s="263"/>
      <c r="CQ79" s="263"/>
      <c r="CR79" s="263"/>
      <c r="CS79" s="263"/>
      <c r="CT79" s="263"/>
      <c r="CU79" s="263"/>
      <c r="CV79" s="263"/>
      <c r="CW79" s="263"/>
      <c r="CX79" s="263"/>
      <c r="CY79" s="263"/>
      <c r="CZ79" s="263"/>
      <c r="DA79" s="263"/>
      <c r="DB79" s="263"/>
      <c r="DC79" s="263"/>
      <c r="DD79" s="263"/>
      <c r="DE79" s="263"/>
      <c r="DF79" s="263"/>
      <c r="DG79" s="263"/>
      <c r="DH79" s="263"/>
      <c r="DI79" s="263"/>
      <c r="DJ79" s="263"/>
      <c r="DK79" s="263"/>
      <c r="DL79" s="263"/>
      <c r="DM79" s="263"/>
      <c r="DN79" s="263"/>
      <c r="DO79" s="263"/>
      <c r="DP79" s="263"/>
      <c r="DQ79" s="263"/>
      <c r="DR79" s="263"/>
      <c r="DS79" s="263"/>
      <c r="DT79" s="263"/>
      <c r="DU79" s="263"/>
      <c r="DV79" s="263"/>
      <c r="DW79" s="258"/>
      <c r="DX79" s="273"/>
      <c r="DY79" s="273"/>
      <c r="DZ79" s="273"/>
      <c r="EA79" s="273"/>
      <c r="EB79" s="273"/>
      <c r="EC79" s="273"/>
      <c r="ED79" s="273"/>
      <c r="EE79" s="273"/>
      <c r="EF79" s="273"/>
      <c r="EG79" s="273"/>
      <c r="EH79" s="273"/>
      <c r="EI79" s="273"/>
      <c r="EJ79" s="273"/>
      <c r="EK79" s="273"/>
      <c r="EL79" s="273"/>
      <c r="EM79" s="273"/>
      <c r="EN79" s="273"/>
      <c r="EO79" s="273"/>
      <c r="EP79" s="273"/>
      <c r="EQ79" s="273"/>
      <c r="ER79" s="274"/>
      <c r="ES79" s="258"/>
      <c r="ET79" s="259"/>
      <c r="EU79" s="259"/>
      <c r="EV79" s="259"/>
      <c r="EW79" s="259"/>
      <c r="EX79" s="259"/>
      <c r="EY79" s="259"/>
      <c r="EZ79" s="259"/>
      <c r="FA79" s="259"/>
      <c r="FB79" s="259"/>
      <c r="FC79" s="259"/>
      <c r="FD79" s="259"/>
      <c r="FE79" s="259"/>
      <c r="FF79" s="259"/>
      <c r="FG79" s="259"/>
      <c r="FH79" s="259"/>
      <c r="FI79" s="259"/>
      <c r="FJ79" s="259"/>
      <c r="FK79" s="259"/>
      <c r="FL79" s="259"/>
      <c r="FM79" s="259"/>
      <c r="FN79" s="259"/>
      <c r="FO79" s="259"/>
      <c r="FP79" s="259"/>
      <c r="FQ79" s="259"/>
      <c r="FR79" s="259"/>
      <c r="FS79" s="259"/>
      <c r="FT79" s="259"/>
      <c r="FU79" s="259"/>
      <c r="FV79" s="259"/>
      <c r="FW79" s="259"/>
      <c r="FX79" s="259"/>
      <c r="FY79" s="259"/>
      <c r="FZ79" s="259"/>
      <c r="GA79" s="259"/>
      <c r="GB79" s="259"/>
      <c r="GC79" s="259"/>
      <c r="GD79" s="259"/>
      <c r="GE79" s="260"/>
    </row>
    <row r="80" spans="1:187" ht="12.75" hidden="1">
      <c r="A80" s="253">
        <v>2</v>
      </c>
      <c r="B80" s="253"/>
      <c r="C80" s="253"/>
      <c r="D80" s="253"/>
      <c r="E80" s="253"/>
      <c r="F80" s="25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  <c r="BP80" s="263"/>
      <c r="BQ80" s="263"/>
      <c r="BR80" s="263"/>
      <c r="BS80" s="263"/>
      <c r="BT80" s="263"/>
      <c r="BU80" s="263"/>
      <c r="BV80" s="263"/>
      <c r="BW80" s="263"/>
      <c r="BX80" s="263"/>
      <c r="BY80" s="263"/>
      <c r="BZ80" s="263"/>
      <c r="CA80" s="263"/>
      <c r="CB80" s="263"/>
      <c r="CC80" s="263"/>
      <c r="CD80" s="263"/>
      <c r="CE80" s="263"/>
      <c r="CF80" s="263"/>
      <c r="CG80" s="263"/>
      <c r="CH80" s="263"/>
      <c r="CI80" s="263"/>
      <c r="CJ80" s="263"/>
      <c r="CK80" s="263"/>
      <c r="CL80" s="263"/>
      <c r="CM80" s="263"/>
      <c r="CN80" s="263"/>
      <c r="CO80" s="263"/>
      <c r="CP80" s="263"/>
      <c r="CQ80" s="263"/>
      <c r="CR80" s="263"/>
      <c r="CS80" s="263"/>
      <c r="CT80" s="263"/>
      <c r="CU80" s="263"/>
      <c r="CV80" s="263"/>
      <c r="CW80" s="263"/>
      <c r="CX80" s="263"/>
      <c r="CY80" s="263"/>
      <c r="CZ80" s="263"/>
      <c r="DA80" s="263"/>
      <c r="DB80" s="263"/>
      <c r="DC80" s="263"/>
      <c r="DD80" s="263"/>
      <c r="DE80" s="263"/>
      <c r="DF80" s="263"/>
      <c r="DG80" s="263"/>
      <c r="DH80" s="263"/>
      <c r="DI80" s="263"/>
      <c r="DJ80" s="263"/>
      <c r="DK80" s="263"/>
      <c r="DL80" s="263"/>
      <c r="DM80" s="263"/>
      <c r="DN80" s="263"/>
      <c r="DO80" s="263"/>
      <c r="DP80" s="263"/>
      <c r="DQ80" s="263"/>
      <c r="DR80" s="263"/>
      <c r="DS80" s="263"/>
      <c r="DT80" s="263"/>
      <c r="DU80" s="263"/>
      <c r="DV80" s="263"/>
      <c r="DW80" s="258"/>
      <c r="DX80" s="273"/>
      <c r="DY80" s="273"/>
      <c r="DZ80" s="273"/>
      <c r="EA80" s="273"/>
      <c r="EB80" s="273"/>
      <c r="EC80" s="273"/>
      <c r="ED80" s="273"/>
      <c r="EE80" s="273"/>
      <c r="EF80" s="273"/>
      <c r="EG80" s="273"/>
      <c r="EH80" s="273"/>
      <c r="EI80" s="273"/>
      <c r="EJ80" s="273"/>
      <c r="EK80" s="273"/>
      <c r="EL80" s="273"/>
      <c r="EM80" s="273"/>
      <c r="EN80" s="273"/>
      <c r="EO80" s="273"/>
      <c r="EP80" s="273"/>
      <c r="EQ80" s="273"/>
      <c r="ER80" s="274"/>
      <c r="ES80" s="258"/>
      <c r="ET80" s="259"/>
      <c r="EU80" s="259"/>
      <c r="EV80" s="259"/>
      <c r="EW80" s="259"/>
      <c r="EX80" s="259"/>
      <c r="EY80" s="259"/>
      <c r="EZ80" s="259"/>
      <c r="FA80" s="259"/>
      <c r="FB80" s="259"/>
      <c r="FC80" s="259"/>
      <c r="FD80" s="259"/>
      <c r="FE80" s="259"/>
      <c r="FF80" s="259"/>
      <c r="FG80" s="259"/>
      <c r="FH80" s="259"/>
      <c r="FI80" s="259"/>
      <c r="FJ80" s="259"/>
      <c r="FK80" s="259"/>
      <c r="FL80" s="259"/>
      <c r="FM80" s="259"/>
      <c r="FN80" s="259"/>
      <c r="FO80" s="259"/>
      <c r="FP80" s="259"/>
      <c r="FQ80" s="259"/>
      <c r="FR80" s="259"/>
      <c r="FS80" s="259"/>
      <c r="FT80" s="259"/>
      <c r="FU80" s="259"/>
      <c r="FV80" s="259"/>
      <c r="FW80" s="259"/>
      <c r="FX80" s="259"/>
      <c r="FY80" s="259"/>
      <c r="FZ80" s="259"/>
      <c r="GA80" s="259"/>
      <c r="GB80" s="259"/>
      <c r="GC80" s="259"/>
      <c r="GD80" s="259"/>
      <c r="GE80" s="260"/>
    </row>
    <row r="81" spans="1:187" ht="11.25" customHeight="1" hidden="1">
      <c r="A81" s="258" t="s">
        <v>18</v>
      </c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259"/>
      <c r="BE81" s="259"/>
      <c r="BF81" s="259"/>
      <c r="BG81" s="259"/>
      <c r="BH81" s="259"/>
      <c r="BI81" s="259"/>
      <c r="BJ81" s="259"/>
      <c r="BK81" s="259"/>
      <c r="BL81" s="259"/>
      <c r="BM81" s="259"/>
      <c r="BN81" s="259"/>
      <c r="BO81" s="259"/>
      <c r="BP81" s="259"/>
      <c r="BQ81" s="259"/>
      <c r="BR81" s="259"/>
      <c r="BS81" s="259"/>
      <c r="BT81" s="259"/>
      <c r="BU81" s="259"/>
      <c r="BV81" s="259"/>
      <c r="BW81" s="259"/>
      <c r="BX81" s="259"/>
      <c r="BY81" s="259"/>
      <c r="BZ81" s="259"/>
      <c r="CA81" s="259"/>
      <c r="CB81" s="259"/>
      <c r="CC81" s="259"/>
      <c r="CD81" s="259"/>
      <c r="CE81" s="259"/>
      <c r="CF81" s="259"/>
      <c r="CG81" s="259"/>
      <c r="CH81" s="259"/>
      <c r="CI81" s="259"/>
      <c r="CJ81" s="259"/>
      <c r="CK81" s="259"/>
      <c r="CL81" s="259"/>
      <c r="CM81" s="259"/>
      <c r="CN81" s="259"/>
      <c r="CO81" s="259"/>
      <c r="CP81" s="259"/>
      <c r="CQ81" s="259"/>
      <c r="CR81" s="259"/>
      <c r="CS81" s="259"/>
      <c r="CT81" s="259"/>
      <c r="CU81" s="259"/>
      <c r="CV81" s="259"/>
      <c r="CW81" s="259"/>
      <c r="CX81" s="259"/>
      <c r="CY81" s="259"/>
      <c r="CZ81" s="259"/>
      <c r="DA81" s="259"/>
      <c r="DB81" s="259"/>
      <c r="DC81" s="259"/>
      <c r="DD81" s="259"/>
      <c r="DE81" s="259"/>
      <c r="DF81" s="259"/>
      <c r="DG81" s="259"/>
      <c r="DH81" s="259"/>
      <c r="DI81" s="259"/>
      <c r="DJ81" s="259"/>
      <c r="DK81" s="259"/>
      <c r="DL81" s="259"/>
      <c r="DM81" s="259"/>
      <c r="DN81" s="259"/>
      <c r="DO81" s="259"/>
      <c r="DP81" s="259"/>
      <c r="DQ81" s="259"/>
      <c r="DR81" s="259"/>
      <c r="DS81" s="259"/>
      <c r="DT81" s="259"/>
      <c r="DU81" s="259"/>
      <c r="DV81" s="259"/>
      <c r="DW81" s="259"/>
      <c r="DX81" s="259"/>
      <c r="DY81" s="259"/>
      <c r="DZ81" s="259"/>
      <c r="EA81" s="259"/>
      <c r="EB81" s="259"/>
      <c r="EC81" s="259"/>
      <c r="ED81" s="259"/>
      <c r="EE81" s="259"/>
      <c r="EF81" s="259"/>
      <c r="EG81" s="259"/>
      <c r="EH81" s="259"/>
      <c r="EI81" s="259"/>
      <c r="EJ81" s="259"/>
      <c r="EK81" s="259"/>
      <c r="EL81" s="259"/>
      <c r="EM81" s="259"/>
      <c r="EN81" s="259"/>
      <c r="EO81" s="259"/>
      <c r="EP81" s="259"/>
      <c r="EQ81" s="259"/>
      <c r="ER81" s="260"/>
      <c r="ES81" s="258"/>
      <c r="ET81" s="259"/>
      <c r="EU81" s="259"/>
      <c r="EV81" s="259"/>
      <c r="EW81" s="259"/>
      <c r="EX81" s="259"/>
      <c r="EY81" s="259"/>
      <c r="EZ81" s="259"/>
      <c r="FA81" s="259"/>
      <c r="FB81" s="259"/>
      <c r="FC81" s="259"/>
      <c r="FD81" s="259"/>
      <c r="FE81" s="259"/>
      <c r="FF81" s="259"/>
      <c r="FG81" s="259"/>
      <c r="FH81" s="259"/>
      <c r="FI81" s="259"/>
      <c r="FJ81" s="259"/>
      <c r="FK81" s="259"/>
      <c r="FL81" s="259"/>
      <c r="FM81" s="259"/>
      <c r="FN81" s="259"/>
      <c r="FO81" s="259"/>
      <c r="FP81" s="259"/>
      <c r="FQ81" s="259"/>
      <c r="FR81" s="259"/>
      <c r="FS81" s="259"/>
      <c r="FT81" s="259"/>
      <c r="FU81" s="259"/>
      <c r="FV81" s="259"/>
      <c r="FW81" s="259"/>
      <c r="FX81" s="259"/>
      <c r="FY81" s="259"/>
      <c r="FZ81" s="259"/>
      <c r="GA81" s="259"/>
      <c r="GB81" s="259"/>
      <c r="GC81" s="259"/>
      <c r="GD81" s="259"/>
      <c r="GE81" s="260"/>
    </row>
    <row r="82" spans="1:187" ht="16.5" customHeight="1" hidden="1">
      <c r="A82" s="275" t="s">
        <v>245</v>
      </c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6"/>
      <c r="AS82" s="276"/>
      <c r="AT82" s="276"/>
      <c r="AU82" s="276"/>
      <c r="AV82" s="276"/>
      <c r="AW82" s="276"/>
      <c r="AX82" s="276"/>
      <c r="AY82" s="276"/>
      <c r="AZ82" s="276"/>
      <c r="BA82" s="276"/>
      <c r="BB82" s="276"/>
      <c r="BC82" s="276"/>
      <c r="BD82" s="276"/>
      <c r="BE82" s="276"/>
      <c r="BF82" s="276"/>
      <c r="BG82" s="276"/>
      <c r="BH82" s="276"/>
      <c r="BI82" s="276"/>
      <c r="BJ82" s="276"/>
      <c r="BK82" s="276"/>
      <c r="BL82" s="276"/>
      <c r="BM82" s="276"/>
      <c r="BN82" s="276"/>
      <c r="BO82" s="276"/>
      <c r="BP82" s="276"/>
      <c r="BQ82" s="276"/>
      <c r="BR82" s="276"/>
      <c r="BS82" s="276"/>
      <c r="BT82" s="276"/>
      <c r="BU82" s="276"/>
      <c r="BV82" s="276"/>
      <c r="BW82" s="276"/>
      <c r="BX82" s="276"/>
      <c r="BY82" s="276"/>
      <c r="BZ82" s="276"/>
      <c r="CA82" s="276"/>
      <c r="CB82" s="276"/>
      <c r="CC82" s="276"/>
      <c r="CD82" s="276"/>
      <c r="CE82" s="276"/>
      <c r="CF82" s="276"/>
      <c r="CG82" s="276"/>
      <c r="CH82" s="276"/>
      <c r="CI82" s="276"/>
      <c r="CJ82" s="276"/>
      <c r="CK82" s="276"/>
      <c r="CL82" s="276"/>
      <c r="CM82" s="276"/>
      <c r="CN82" s="276"/>
      <c r="CO82" s="276"/>
      <c r="CP82" s="276"/>
      <c r="CQ82" s="276"/>
      <c r="CR82" s="276"/>
      <c r="CS82" s="276"/>
      <c r="CT82" s="276"/>
      <c r="CU82" s="276"/>
      <c r="CV82" s="276"/>
      <c r="CW82" s="276"/>
      <c r="CX82" s="276"/>
      <c r="CY82" s="276"/>
      <c r="CZ82" s="276"/>
      <c r="DA82" s="276"/>
      <c r="DB82" s="276"/>
      <c r="DC82" s="276"/>
      <c r="DD82" s="276"/>
      <c r="DE82" s="276"/>
      <c r="DF82" s="276"/>
      <c r="DG82" s="276"/>
      <c r="DH82" s="276"/>
      <c r="DI82" s="276"/>
      <c r="DJ82" s="276"/>
      <c r="DK82" s="276"/>
      <c r="DL82" s="276"/>
      <c r="DM82" s="276"/>
      <c r="DN82" s="276"/>
      <c r="DO82" s="276"/>
      <c r="DP82" s="276"/>
      <c r="DQ82" s="276"/>
      <c r="DR82" s="276"/>
      <c r="DS82" s="276"/>
      <c r="DT82" s="276"/>
      <c r="DU82" s="276"/>
      <c r="DV82" s="276"/>
      <c r="DW82" s="276"/>
      <c r="DX82" s="276"/>
      <c r="DY82" s="276"/>
      <c r="DZ82" s="276"/>
      <c r="EA82" s="276"/>
      <c r="EB82" s="276"/>
      <c r="EC82" s="276"/>
      <c r="ED82" s="276"/>
      <c r="EE82" s="276"/>
      <c r="EF82" s="276"/>
      <c r="EG82" s="276"/>
      <c r="EH82" s="276"/>
      <c r="EI82" s="276"/>
      <c r="EJ82" s="276"/>
      <c r="EK82" s="276"/>
      <c r="EL82" s="276"/>
      <c r="EM82" s="276"/>
      <c r="EN82" s="276"/>
      <c r="EO82" s="276"/>
      <c r="EP82" s="276"/>
      <c r="EQ82" s="276"/>
      <c r="ER82" s="276"/>
      <c r="ES82" s="276"/>
      <c r="ET82" s="276"/>
      <c r="EU82" s="276"/>
      <c r="EV82" s="276"/>
      <c r="EW82" s="276"/>
      <c r="EX82" s="276"/>
      <c r="EY82" s="276"/>
      <c r="EZ82" s="276"/>
      <c r="FA82" s="276"/>
      <c r="FB82" s="276"/>
      <c r="FC82" s="276"/>
      <c r="FD82" s="276"/>
      <c r="FE82" s="276"/>
      <c r="FF82" s="276"/>
      <c r="FG82" s="276"/>
      <c r="FH82" s="276"/>
      <c r="FI82" s="276"/>
      <c r="FJ82" s="276"/>
      <c r="FK82" s="276"/>
      <c r="FL82" s="276"/>
      <c r="FM82" s="276"/>
      <c r="FN82" s="276"/>
      <c r="FO82" s="276"/>
      <c r="FP82" s="276"/>
      <c r="FQ82" s="276"/>
      <c r="FR82" s="276"/>
      <c r="FS82" s="276"/>
      <c r="FT82" s="276"/>
      <c r="FU82" s="276"/>
      <c r="FV82" s="276"/>
      <c r="FW82" s="276"/>
      <c r="FX82" s="276"/>
      <c r="FY82" s="276"/>
      <c r="FZ82" s="276"/>
      <c r="GA82" s="276"/>
      <c r="GB82" s="276"/>
      <c r="GC82" s="276"/>
      <c r="GD82" s="276"/>
      <c r="GE82" s="276"/>
    </row>
    <row r="83" ht="11.25" hidden="1"/>
    <row r="84" spans="1:187" ht="12" hidden="1">
      <c r="A84" s="298" t="s">
        <v>248</v>
      </c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8"/>
      <c r="BQ84" s="298"/>
      <c r="BR84" s="298"/>
      <c r="BS84" s="298"/>
      <c r="BT84" s="298"/>
      <c r="BU84" s="298"/>
      <c r="BV84" s="298"/>
      <c r="BW84" s="298"/>
      <c r="BX84" s="298"/>
      <c r="BY84" s="298"/>
      <c r="BZ84" s="298"/>
      <c r="CA84" s="298"/>
      <c r="CB84" s="298"/>
      <c r="CC84" s="298"/>
      <c r="CD84" s="298"/>
      <c r="CE84" s="298"/>
      <c r="CF84" s="298"/>
      <c r="CG84" s="298"/>
      <c r="CH84" s="298"/>
      <c r="CI84" s="298"/>
      <c r="CJ84" s="298"/>
      <c r="CK84" s="298"/>
      <c r="CL84" s="298"/>
      <c r="CM84" s="298"/>
      <c r="CN84" s="298"/>
      <c r="CO84" s="298"/>
      <c r="CP84" s="298"/>
      <c r="CQ84" s="298"/>
      <c r="CR84" s="298"/>
      <c r="CS84" s="298"/>
      <c r="CT84" s="298"/>
      <c r="CU84" s="298"/>
      <c r="CV84" s="298"/>
      <c r="CW84" s="298"/>
      <c r="CX84" s="298"/>
      <c r="CY84" s="298"/>
      <c r="CZ84" s="298"/>
      <c r="DA84" s="298"/>
      <c r="DB84" s="298"/>
      <c r="DC84" s="298"/>
      <c r="DD84" s="298"/>
      <c r="DE84" s="298"/>
      <c r="DF84" s="298"/>
      <c r="DG84" s="298"/>
      <c r="DH84" s="298"/>
      <c r="DI84" s="298"/>
      <c r="DJ84" s="298"/>
      <c r="DK84" s="298"/>
      <c r="DL84" s="298"/>
      <c r="DM84" s="298"/>
      <c r="DN84" s="298"/>
      <c r="DO84" s="298"/>
      <c r="DP84" s="298"/>
      <c r="DQ84" s="298"/>
      <c r="DR84" s="298"/>
      <c r="DS84" s="298"/>
      <c r="DT84" s="298"/>
      <c r="DU84" s="298"/>
      <c r="DV84" s="298"/>
      <c r="DW84" s="298"/>
      <c r="DX84" s="298"/>
      <c r="DY84" s="298"/>
      <c r="DZ84" s="298"/>
      <c r="EA84" s="298"/>
      <c r="EB84" s="298"/>
      <c r="EC84" s="298"/>
      <c r="ED84" s="298"/>
      <c r="EE84" s="298"/>
      <c r="EF84" s="298"/>
      <c r="EG84" s="298"/>
      <c r="EH84" s="298"/>
      <c r="EI84" s="298"/>
      <c r="EJ84" s="298"/>
      <c r="EK84" s="298"/>
      <c r="EL84" s="298"/>
      <c r="EM84" s="298"/>
      <c r="EN84" s="298"/>
      <c r="EO84" s="298"/>
      <c r="EP84" s="298"/>
      <c r="EQ84" s="298"/>
      <c r="ER84" s="298"/>
      <c r="ES84" s="298"/>
      <c r="ET84" s="298"/>
      <c r="EU84" s="298"/>
      <c r="EV84" s="298"/>
      <c r="EW84" s="298"/>
      <c r="EX84" s="298"/>
      <c r="EY84" s="298"/>
      <c r="EZ84" s="298"/>
      <c r="FA84" s="298"/>
      <c r="FB84" s="298"/>
      <c r="FC84" s="298"/>
      <c r="FD84" s="298"/>
      <c r="FE84" s="298"/>
      <c r="FF84" s="298"/>
      <c r="FG84" s="298"/>
      <c r="FH84" s="298"/>
      <c r="FI84" s="298"/>
      <c r="FJ84" s="298"/>
      <c r="FK84" s="298"/>
      <c r="FL84" s="298"/>
      <c r="FM84" s="298"/>
      <c r="FN84" s="298"/>
      <c r="FO84" s="298"/>
      <c r="FP84" s="298"/>
      <c r="FQ84" s="298"/>
      <c r="FR84" s="298"/>
      <c r="FS84" s="298"/>
      <c r="FT84" s="298"/>
      <c r="FU84" s="298"/>
      <c r="FV84" s="298"/>
      <c r="FW84" s="298"/>
      <c r="FX84" s="298"/>
      <c r="FY84" s="298"/>
      <c r="FZ84" s="298"/>
      <c r="GA84" s="298"/>
      <c r="GB84" s="298"/>
      <c r="GC84" s="298"/>
      <c r="GD84" s="298"/>
      <c r="GE84" s="298"/>
    </row>
    <row r="85" spans="1:187" ht="6.75" customHeight="1" hidden="1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</row>
    <row r="86" spans="1:187" ht="32.25" customHeight="1" hidden="1">
      <c r="A86" s="253" t="s">
        <v>205</v>
      </c>
      <c r="B86" s="253"/>
      <c r="C86" s="253"/>
      <c r="D86" s="253"/>
      <c r="E86" s="253"/>
      <c r="F86" s="253" t="s">
        <v>35</v>
      </c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3"/>
      <c r="BX86" s="263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3"/>
      <c r="CM86" s="263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3"/>
      <c r="DB86" s="263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3"/>
      <c r="DQ86" s="263"/>
      <c r="DR86" s="263"/>
      <c r="DS86" s="263"/>
      <c r="DT86" s="263"/>
      <c r="DU86" s="263"/>
      <c r="DV86" s="263"/>
      <c r="DW86" s="258" t="s">
        <v>254</v>
      </c>
      <c r="DX86" s="273"/>
      <c r="DY86" s="273"/>
      <c r="DZ86" s="273"/>
      <c r="EA86" s="273"/>
      <c r="EB86" s="273"/>
      <c r="EC86" s="273"/>
      <c r="ED86" s="273"/>
      <c r="EE86" s="273"/>
      <c r="EF86" s="273"/>
      <c r="EG86" s="273"/>
      <c r="EH86" s="273"/>
      <c r="EI86" s="273"/>
      <c r="EJ86" s="273"/>
      <c r="EK86" s="273"/>
      <c r="EL86" s="273"/>
      <c r="EM86" s="273"/>
      <c r="EN86" s="273"/>
      <c r="EO86" s="273"/>
      <c r="EP86" s="273"/>
      <c r="EQ86" s="273"/>
      <c r="ER86" s="274"/>
      <c r="ES86" s="258" t="s">
        <v>208</v>
      </c>
      <c r="ET86" s="259"/>
      <c r="EU86" s="259"/>
      <c r="EV86" s="259"/>
      <c r="EW86" s="259"/>
      <c r="EX86" s="259"/>
      <c r="EY86" s="259"/>
      <c r="EZ86" s="259"/>
      <c r="FA86" s="259"/>
      <c r="FB86" s="259"/>
      <c r="FC86" s="259"/>
      <c r="FD86" s="259"/>
      <c r="FE86" s="259"/>
      <c r="FF86" s="259"/>
      <c r="FG86" s="259"/>
      <c r="FH86" s="259"/>
      <c r="FI86" s="259"/>
      <c r="FJ86" s="259"/>
      <c r="FK86" s="259"/>
      <c r="FL86" s="259"/>
      <c r="FM86" s="259"/>
      <c r="FN86" s="259"/>
      <c r="FO86" s="259"/>
      <c r="FP86" s="259"/>
      <c r="FQ86" s="259"/>
      <c r="FR86" s="259"/>
      <c r="FS86" s="259"/>
      <c r="FT86" s="259"/>
      <c r="FU86" s="259"/>
      <c r="FV86" s="259"/>
      <c r="FW86" s="259"/>
      <c r="FX86" s="259"/>
      <c r="FY86" s="259"/>
      <c r="FZ86" s="259"/>
      <c r="GA86" s="259"/>
      <c r="GB86" s="259"/>
      <c r="GC86" s="259"/>
      <c r="GD86" s="259"/>
      <c r="GE86" s="260"/>
    </row>
    <row r="87" spans="1:187" ht="14.25" customHeight="1" hidden="1">
      <c r="A87" s="253">
        <v>1</v>
      </c>
      <c r="B87" s="253"/>
      <c r="C87" s="253"/>
      <c r="D87" s="253"/>
      <c r="E87" s="253"/>
      <c r="F87" s="25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3"/>
      <c r="DB87" s="263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58"/>
      <c r="DX87" s="273"/>
      <c r="DY87" s="273"/>
      <c r="DZ87" s="273"/>
      <c r="EA87" s="273"/>
      <c r="EB87" s="273"/>
      <c r="EC87" s="273"/>
      <c r="ED87" s="273"/>
      <c r="EE87" s="273"/>
      <c r="EF87" s="273"/>
      <c r="EG87" s="273"/>
      <c r="EH87" s="273"/>
      <c r="EI87" s="273"/>
      <c r="EJ87" s="273"/>
      <c r="EK87" s="273"/>
      <c r="EL87" s="273"/>
      <c r="EM87" s="273"/>
      <c r="EN87" s="273"/>
      <c r="EO87" s="273"/>
      <c r="EP87" s="273"/>
      <c r="EQ87" s="273"/>
      <c r="ER87" s="274"/>
      <c r="ES87" s="258"/>
      <c r="ET87" s="259"/>
      <c r="EU87" s="259"/>
      <c r="EV87" s="259"/>
      <c r="EW87" s="259"/>
      <c r="EX87" s="259"/>
      <c r="EY87" s="259"/>
      <c r="EZ87" s="259"/>
      <c r="FA87" s="259"/>
      <c r="FB87" s="259"/>
      <c r="FC87" s="259"/>
      <c r="FD87" s="259"/>
      <c r="FE87" s="259"/>
      <c r="FF87" s="259"/>
      <c r="FG87" s="259"/>
      <c r="FH87" s="259"/>
      <c r="FI87" s="259"/>
      <c r="FJ87" s="259"/>
      <c r="FK87" s="259"/>
      <c r="FL87" s="259"/>
      <c r="FM87" s="259"/>
      <c r="FN87" s="259"/>
      <c r="FO87" s="259"/>
      <c r="FP87" s="259"/>
      <c r="FQ87" s="259"/>
      <c r="FR87" s="259"/>
      <c r="FS87" s="259"/>
      <c r="FT87" s="259"/>
      <c r="FU87" s="259"/>
      <c r="FV87" s="259"/>
      <c r="FW87" s="259"/>
      <c r="FX87" s="259"/>
      <c r="FY87" s="259"/>
      <c r="FZ87" s="259"/>
      <c r="GA87" s="259"/>
      <c r="GB87" s="259"/>
      <c r="GC87" s="259"/>
      <c r="GD87" s="259"/>
      <c r="GE87" s="260"/>
    </row>
    <row r="88" spans="1:187" ht="12.75" hidden="1">
      <c r="A88" s="253">
        <v>2</v>
      </c>
      <c r="B88" s="253"/>
      <c r="C88" s="253"/>
      <c r="D88" s="253"/>
      <c r="E88" s="253"/>
      <c r="F88" s="25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3"/>
      <c r="BI88" s="263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3"/>
      <c r="BX88" s="263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3"/>
      <c r="CM88" s="263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3"/>
      <c r="DB88" s="263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3"/>
      <c r="DQ88" s="263"/>
      <c r="DR88" s="263"/>
      <c r="DS88" s="263"/>
      <c r="DT88" s="263"/>
      <c r="DU88" s="263"/>
      <c r="DV88" s="263"/>
      <c r="DW88" s="258"/>
      <c r="DX88" s="273"/>
      <c r="DY88" s="273"/>
      <c r="DZ88" s="273"/>
      <c r="EA88" s="273"/>
      <c r="EB88" s="273"/>
      <c r="EC88" s="273"/>
      <c r="ED88" s="273"/>
      <c r="EE88" s="273"/>
      <c r="EF88" s="273"/>
      <c r="EG88" s="273"/>
      <c r="EH88" s="273"/>
      <c r="EI88" s="273"/>
      <c r="EJ88" s="273"/>
      <c r="EK88" s="273"/>
      <c r="EL88" s="273"/>
      <c r="EM88" s="273"/>
      <c r="EN88" s="273"/>
      <c r="EO88" s="273"/>
      <c r="EP88" s="273"/>
      <c r="EQ88" s="273"/>
      <c r="ER88" s="274"/>
      <c r="ES88" s="258"/>
      <c r="ET88" s="259"/>
      <c r="EU88" s="259"/>
      <c r="EV88" s="259"/>
      <c r="EW88" s="259"/>
      <c r="EX88" s="259"/>
      <c r="EY88" s="259"/>
      <c r="EZ88" s="259"/>
      <c r="FA88" s="259"/>
      <c r="FB88" s="259"/>
      <c r="FC88" s="259"/>
      <c r="FD88" s="259"/>
      <c r="FE88" s="259"/>
      <c r="FF88" s="259"/>
      <c r="FG88" s="259"/>
      <c r="FH88" s="259"/>
      <c r="FI88" s="259"/>
      <c r="FJ88" s="259"/>
      <c r="FK88" s="259"/>
      <c r="FL88" s="259"/>
      <c r="FM88" s="259"/>
      <c r="FN88" s="259"/>
      <c r="FO88" s="259"/>
      <c r="FP88" s="259"/>
      <c r="FQ88" s="259"/>
      <c r="FR88" s="259"/>
      <c r="FS88" s="259"/>
      <c r="FT88" s="259"/>
      <c r="FU88" s="259"/>
      <c r="FV88" s="259"/>
      <c r="FW88" s="259"/>
      <c r="FX88" s="259"/>
      <c r="FY88" s="259"/>
      <c r="FZ88" s="259"/>
      <c r="GA88" s="259"/>
      <c r="GB88" s="259"/>
      <c r="GC88" s="259"/>
      <c r="GD88" s="259"/>
      <c r="GE88" s="260"/>
    </row>
    <row r="89" spans="1:187" ht="11.25" customHeight="1" hidden="1">
      <c r="A89" s="287" t="s">
        <v>18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8"/>
      <c r="AZ89" s="288"/>
      <c r="BA89" s="288"/>
      <c r="BB89" s="288"/>
      <c r="BC89" s="288"/>
      <c r="BD89" s="288"/>
      <c r="BE89" s="288"/>
      <c r="BF89" s="288"/>
      <c r="BG89" s="288"/>
      <c r="BH89" s="288"/>
      <c r="BI89" s="288"/>
      <c r="BJ89" s="288"/>
      <c r="BK89" s="288"/>
      <c r="BL89" s="288"/>
      <c r="BM89" s="288"/>
      <c r="BN89" s="288"/>
      <c r="BO89" s="288"/>
      <c r="BP89" s="288"/>
      <c r="BQ89" s="288"/>
      <c r="BR89" s="288"/>
      <c r="BS89" s="288"/>
      <c r="BT89" s="288"/>
      <c r="BU89" s="288"/>
      <c r="BV89" s="288"/>
      <c r="BW89" s="288"/>
      <c r="BX89" s="288"/>
      <c r="BY89" s="288"/>
      <c r="BZ89" s="288"/>
      <c r="CA89" s="288"/>
      <c r="CB89" s="288"/>
      <c r="CC89" s="288"/>
      <c r="CD89" s="288"/>
      <c r="CE89" s="288"/>
      <c r="CF89" s="288"/>
      <c r="CG89" s="288"/>
      <c r="CH89" s="288"/>
      <c r="CI89" s="288"/>
      <c r="CJ89" s="288"/>
      <c r="CK89" s="288"/>
      <c r="CL89" s="288"/>
      <c r="CM89" s="288"/>
      <c r="CN89" s="288"/>
      <c r="CO89" s="288"/>
      <c r="CP89" s="288"/>
      <c r="CQ89" s="288"/>
      <c r="CR89" s="288"/>
      <c r="CS89" s="288"/>
      <c r="CT89" s="288"/>
      <c r="CU89" s="288"/>
      <c r="CV89" s="288"/>
      <c r="CW89" s="288"/>
      <c r="CX89" s="288"/>
      <c r="CY89" s="288"/>
      <c r="CZ89" s="288"/>
      <c r="DA89" s="288"/>
      <c r="DB89" s="288"/>
      <c r="DC89" s="288"/>
      <c r="DD89" s="288"/>
      <c r="DE89" s="288"/>
      <c r="DF89" s="288"/>
      <c r="DG89" s="288"/>
      <c r="DH89" s="288"/>
      <c r="DI89" s="288"/>
      <c r="DJ89" s="288"/>
      <c r="DK89" s="288"/>
      <c r="DL89" s="288"/>
      <c r="DM89" s="288"/>
      <c r="DN89" s="288"/>
      <c r="DO89" s="288"/>
      <c r="DP89" s="288"/>
      <c r="DQ89" s="288"/>
      <c r="DR89" s="288"/>
      <c r="DS89" s="288"/>
      <c r="DT89" s="288"/>
      <c r="DU89" s="288"/>
      <c r="DV89" s="288"/>
      <c r="DW89" s="288"/>
      <c r="DX89" s="288"/>
      <c r="DY89" s="288"/>
      <c r="DZ89" s="288"/>
      <c r="EA89" s="288"/>
      <c r="EB89" s="288"/>
      <c r="EC89" s="288"/>
      <c r="ED89" s="288"/>
      <c r="EE89" s="288"/>
      <c r="EF89" s="288"/>
      <c r="EG89" s="288"/>
      <c r="EH89" s="288"/>
      <c r="EI89" s="288"/>
      <c r="EJ89" s="288"/>
      <c r="EK89" s="288"/>
      <c r="EL89" s="288"/>
      <c r="EM89" s="288"/>
      <c r="EN89" s="288"/>
      <c r="EO89" s="288"/>
      <c r="EP89" s="288"/>
      <c r="EQ89" s="288"/>
      <c r="ER89" s="289"/>
      <c r="ES89" s="258"/>
      <c r="ET89" s="259"/>
      <c r="EU89" s="259"/>
      <c r="EV89" s="259"/>
      <c r="EW89" s="259"/>
      <c r="EX89" s="259"/>
      <c r="EY89" s="259"/>
      <c r="EZ89" s="259"/>
      <c r="FA89" s="259"/>
      <c r="FB89" s="259"/>
      <c r="FC89" s="259"/>
      <c r="FD89" s="259"/>
      <c r="FE89" s="259"/>
      <c r="FF89" s="259"/>
      <c r="FG89" s="259"/>
      <c r="FH89" s="259"/>
      <c r="FI89" s="259"/>
      <c r="FJ89" s="259"/>
      <c r="FK89" s="259"/>
      <c r="FL89" s="259"/>
      <c r="FM89" s="259"/>
      <c r="FN89" s="259"/>
      <c r="FO89" s="259"/>
      <c r="FP89" s="259"/>
      <c r="FQ89" s="259"/>
      <c r="FR89" s="259"/>
      <c r="FS89" s="259"/>
      <c r="FT89" s="259"/>
      <c r="FU89" s="259"/>
      <c r="FV89" s="259"/>
      <c r="FW89" s="259"/>
      <c r="FX89" s="259"/>
      <c r="FY89" s="259"/>
      <c r="FZ89" s="259"/>
      <c r="GA89" s="259"/>
      <c r="GB89" s="259"/>
      <c r="GC89" s="259"/>
      <c r="GD89" s="259"/>
      <c r="GE89" s="260"/>
    </row>
    <row r="90" spans="1:187" ht="17.25" customHeight="1" hidden="1">
      <c r="A90" s="275" t="s">
        <v>247</v>
      </c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6"/>
      <c r="AT90" s="276"/>
      <c r="AU90" s="276"/>
      <c r="AV90" s="276"/>
      <c r="AW90" s="276"/>
      <c r="AX90" s="276"/>
      <c r="AY90" s="276"/>
      <c r="AZ90" s="276"/>
      <c r="BA90" s="276"/>
      <c r="BB90" s="276"/>
      <c r="BC90" s="276"/>
      <c r="BD90" s="276"/>
      <c r="BE90" s="276"/>
      <c r="BF90" s="276"/>
      <c r="BG90" s="276"/>
      <c r="BH90" s="276"/>
      <c r="BI90" s="276"/>
      <c r="BJ90" s="276"/>
      <c r="BK90" s="276"/>
      <c r="BL90" s="276"/>
      <c r="BM90" s="276"/>
      <c r="BN90" s="276"/>
      <c r="BO90" s="276"/>
      <c r="BP90" s="276"/>
      <c r="BQ90" s="276"/>
      <c r="BR90" s="276"/>
      <c r="BS90" s="276"/>
      <c r="BT90" s="276"/>
      <c r="BU90" s="276"/>
      <c r="BV90" s="276"/>
      <c r="BW90" s="276"/>
      <c r="BX90" s="276"/>
      <c r="BY90" s="276"/>
      <c r="BZ90" s="276"/>
      <c r="CA90" s="276"/>
      <c r="CB90" s="276"/>
      <c r="CC90" s="276"/>
      <c r="CD90" s="276"/>
      <c r="CE90" s="276"/>
      <c r="CF90" s="276"/>
      <c r="CG90" s="276"/>
      <c r="CH90" s="276"/>
      <c r="CI90" s="276"/>
      <c r="CJ90" s="276"/>
      <c r="CK90" s="276"/>
      <c r="CL90" s="276"/>
      <c r="CM90" s="276"/>
      <c r="CN90" s="276"/>
      <c r="CO90" s="276"/>
      <c r="CP90" s="276"/>
      <c r="CQ90" s="276"/>
      <c r="CR90" s="276"/>
      <c r="CS90" s="276"/>
      <c r="CT90" s="276"/>
      <c r="CU90" s="276"/>
      <c r="CV90" s="276"/>
      <c r="CW90" s="276"/>
      <c r="CX90" s="276"/>
      <c r="CY90" s="276"/>
      <c r="CZ90" s="276"/>
      <c r="DA90" s="276"/>
      <c r="DB90" s="276"/>
      <c r="DC90" s="276"/>
      <c r="DD90" s="276"/>
      <c r="DE90" s="276"/>
      <c r="DF90" s="276"/>
      <c r="DG90" s="276"/>
      <c r="DH90" s="276"/>
      <c r="DI90" s="276"/>
      <c r="DJ90" s="276"/>
      <c r="DK90" s="276"/>
      <c r="DL90" s="276"/>
      <c r="DM90" s="276"/>
      <c r="DN90" s="276"/>
      <c r="DO90" s="276"/>
      <c r="DP90" s="276"/>
      <c r="DQ90" s="276"/>
      <c r="DR90" s="276"/>
      <c r="DS90" s="276"/>
      <c r="DT90" s="276"/>
      <c r="DU90" s="276"/>
      <c r="DV90" s="276"/>
      <c r="DW90" s="276"/>
      <c r="DX90" s="276"/>
      <c r="DY90" s="276"/>
      <c r="DZ90" s="276"/>
      <c r="EA90" s="276"/>
      <c r="EB90" s="276"/>
      <c r="EC90" s="276"/>
      <c r="ED90" s="276"/>
      <c r="EE90" s="276"/>
      <c r="EF90" s="276"/>
      <c r="EG90" s="276"/>
      <c r="EH90" s="276"/>
      <c r="EI90" s="276"/>
      <c r="EJ90" s="276"/>
      <c r="EK90" s="276"/>
      <c r="EL90" s="276"/>
      <c r="EM90" s="276"/>
      <c r="EN90" s="276"/>
      <c r="EO90" s="276"/>
      <c r="EP90" s="276"/>
      <c r="EQ90" s="276"/>
      <c r="ER90" s="276"/>
      <c r="ES90" s="276"/>
      <c r="ET90" s="276"/>
      <c r="EU90" s="276"/>
      <c r="EV90" s="276"/>
      <c r="EW90" s="276"/>
      <c r="EX90" s="276"/>
      <c r="EY90" s="276"/>
      <c r="EZ90" s="276"/>
      <c r="FA90" s="276"/>
      <c r="FB90" s="276"/>
      <c r="FC90" s="276"/>
      <c r="FD90" s="276"/>
      <c r="FE90" s="276"/>
      <c r="FF90" s="276"/>
      <c r="FG90" s="276"/>
      <c r="FH90" s="276"/>
      <c r="FI90" s="276"/>
      <c r="FJ90" s="276"/>
      <c r="FK90" s="276"/>
      <c r="FL90" s="276"/>
      <c r="FM90" s="276"/>
      <c r="FN90" s="276"/>
      <c r="FO90" s="276"/>
      <c r="FP90" s="276"/>
      <c r="FQ90" s="276"/>
      <c r="FR90" s="276"/>
      <c r="FS90" s="276"/>
      <c r="FT90" s="276"/>
      <c r="FU90" s="276"/>
      <c r="FV90" s="276"/>
      <c r="FW90" s="276"/>
      <c r="FX90" s="276"/>
      <c r="FY90" s="276"/>
      <c r="FZ90" s="276"/>
      <c r="GA90" s="276"/>
      <c r="GB90" s="276"/>
      <c r="GC90" s="276"/>
      <c r="GD90" s="276"/>
      <c r="GE90" s="276"/>
    </row>
    <row r="91" spans="1:195" ht="11.25" hidden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T91" s="113"/>
      <c r="FU91" s="113"/>
      <c r="FV91" s="113"/>
      <c r="FW91" s="113"/>
      <c r="FX91" s="113"/>
      <c r="FY91" s="113"/>
      <c r="FZ91" s="113"/>
      <c r="GA91" s="113"/>
      <c r="GB91" s="113"/>
      <c r="GC91" s="113"/>
      <c r="GD91" s="113"/>
      <c r="GE91" s="113"/>
      <c r="GF91" s="113"/>
      <c r="GG91" s="113"/>
      <c r="GH91" s="113"/>
      <c r="GI91" s="113"/>
      <c r="GJ91" s="113"/>
      <c r="GK91" s="113"/>
      <c r="GL91" s="113"/>
      <c r="GM91" s="113"/>
    </row>
    <row r="92" spans="1:195" ht="12" hidden="1">
      <c r="A92" s="256" t="s">
        <v>249</v>
      </c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  <c r="BF92" s="256"/>
      <c r="BG92" s="256"/>
      <c r="BH92" s="256"/>
      <c r="BI92" s="256"/>
      <c r="BJ92" s="256"/>
      <c r="BK92" s="256"/>
      <c r="BL92" s="256"/>
      <c r="BM92" s="256"/>
      <c r="BN92" s="256"/>
      <c r="BO92" s="256"/>
      <c r="BP92" s="256"/>
      <c r="BQ92" s="256"/>
      <c r="BR92" s="256"/>
      <c r="BS92" s="256"/>
      <c r="BT92" s="256"/>
      <c r="BU92" s="256"/>
      <c r="BV92" s="256"/>
      <c r="BW92" s="256"/>
      <c r="BX92" s="256"/>
      <c r="BY92" s="256"/>
      <c r="BZ92" s="256"/>
      <c r="CA92" s="256"/>
      <c r="CB92" s="256"/>
      <c r="CC92" s="256"/>
      <c r="CD92" s="256"/>
      <c r="CE92" s="256"/>
      <c r="CF92" s="256"/>
      <c r="CG92" s="256"/>
      <c r="CH92" s="256"/>
      <c r="CI92" s="256"/>
      <c r="CJ92" s="256"/>
      <c r="CK92" s="256"/>
      <c r="CL92" s="256"/>
      <c r="CM92" s="256"/>
      <c r="CN92" s="256"/>
      <c r="CO92" s="256"/>
      <c r="CP92" s="256"/>
      <c r="CQ92" s="256"/>
      <c r="CR92" s="256"/>
      <c r="CS92" s="256"/>
      <c r="CT92" s="256"/>
      <c r="CU92" s="256"/>
      <c r="CV92" s="256"/>
      <c r="CW92" s="256"/>
      <c r="CX92" s="256"/>
      <c r="CY92" s="256"/>
      <c r="CZ92" s="256"/>
      <c r="DA92" s="256"/>
      <c r="DB92" s="256"/>
      <c r="DC92" s="256"/>
      <c r="DD92" s="256"/>
      <c r="DE92" s="256"/>
      <c r="DF92" s="256"/>
      <c r="DG92" s="256"/>
      <c r="DH92" s="256"/>
      <c r="DI92" s="256"/>
      <c r="DJ92" s="256"/>
      <c r="DK92" s="256"/>
      <c r="DL92" s="256"/>
      <c r="DM92" s="256"/>
      <c r="DN92" s="256"/>
      <c r="DO92" s="256"/>
      <c r="DP92" s="256"/>
      <c r="DQ92" s="256"/>
      <c r="DR92" s="256"/>
      <c r="DS92" s="256"/>
      <c r="DT92" s="256"/>
      <c r="DU92" s="256"/>
      <c r="DV92" s="256"/>
      <c r="DW92" s="256"/>
      <c r="DX92" s="256"/>
      <c r="DY92" s="256"/>
      <c r="DZ92" s="256"/>
      <c r="EA92" s="256"/>
      <c r="EB92" s="256"/>
      <c r="EC92" s="256"/>
      <c r="ED92" s="256"/>
      <c r="EE92" s="256"/>
      <c r="EF92" s="256"/>
      <c r="EG92" s="256"/>
      <c r="EH92" s="256"/>
      <c r="EI92" s="256"/>
      <c r="EJ92" s="256"/>
      <c r="EK92" s="256"/>
      <c r="EL92" s="256"/>
      <c r="EM92" s="256"/>
      <c r="EN92" s="256"/>
      <c r="EO92" s="256"/>
      <c r="EP92" s="256"/>
      <c r="EQ92" s="256"/>
      <c r="ER92" s="256"/>
      <c r="ES92" s="256"/>
      <c r="ET92" s="256"/>
      <c r="EU92" s="256"/>
      <c r="EV92" s="256"/>
      <c r="EW92" s="256"/>
      <c r="EX92" s="256"/>
      <c r="EY92" s="256"/>
      <c r="EZ92" s="256"/>
      <c r="FA92" s="256"/>
      <c r="FB92" s="256"/>
      <c r="FC92" s="256"/>
      <c r="FD92" s="256"/>
      <c r="FE92" s="256"/>
      <c r="FF92" s="256"/>
      <c r="FG92" s="256"/>
      <c r="FH92" s="256"/>
      <c r="FI92" s="256"/>
      <c r="FJ92" s="256"/>
      <c r="FK92" s="256"/>
      <c r="FL92" s="256"/>
      <c r="FM92" s="256"/>
      <c r="FN92" s="256"/>
      <c r="FO92" s="256"/>
      <c r="FP92" s="256"/>
      <c r="FQ92" s="256"/>
      <c r="FR92" s="256"/>
      <c r="FS92" s="256"/>
      <c r="FT92" s="256"/>
      <c r="FU92" s="256"/>
      <c r="FV92" s="256"/>
      <c r="FW92" s="256"/>
      <c r="FX92" s="256"/>
      <c r="FY92" s="256"/>
      <c r="FZ92" s="256"/>
      <c r="GA92" s="256"/>
      <c r="GB92" s="256"/>
      <c r="GC92" s="256"/>
      <c r="GD92" s="256"/>
      <c r="GE92" s="256"/>
      <c r="GF92" s="113"/>
      <c r="GG92" s="113"/>
      <c r="GH92" s="113"/>
      <c r="GI92" s="113"/>
      <c r="GJ92" s="113"/>
      <c r="GK92" s="113"/>
      <c r="GL92" s="113"/>
      <c r="GM92" s="113"/>
    </row>
    <row r="93" spans="188:195" ht="6.75" customHeight="1" hidden="1">
      <c r="GF93" s="113"/>
      <c r="GG93" s="113"/>
      <c r="GH93" s="113"/>
      <c r="GI93" s="113"/>
      <c r="GJ93" s="113"/>
      <c r="GK93" s="113"/>
      <c r="GL93" s="113"/>
      <c r="GM93" s="113"/>
    </row>
    <row r="94" spans="1:195" ht="27.75" customHeight="1" hidden="1">
      <c r="A94" s="277" t="s">
        <v>205</v>
      </c>
      <c r="B94" s="278"/>
      <c r="C94" s="278"/>
      <c r="D94" s="278"/>
      <c r="E94" s="279"/>
      <c r="F94" s="277" t="s">
        <v>35</v>
      </c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278"/>
      <c r="AI94" s="278"/>
      <c r="AJ94" s="278"/>
      <c r="AK94" s="278"/>
      <c r="AL94" s="278"/>
      <c r="AM94" s="278"/>
      <c r="AN94" s="278"/>
      <c r="AO94" s="278"/>
      <c r="AP94" s="278"/>
      <c r="AQ94" s="279"/>
      <c r="AR94" s="264" t="s">
        <v>254</v>
      </c>
      <c r="AS94" s="265"/>
      <c r="AT94" s="265"/>
      <c r="AU94" s="265"/>
      <c r="AV94" s="265"/>
      <c r="AW94" s="265"/>
      <c r="AX94" s="265"/>
      <c r="AY94" s="265"/>
      <c r="AZ94" s="265"/>
      <c r="BA94" s="265"/>
      <c r="BB94" s="265"/>
      <c r="BC94" s="266"/>
      <c r="BD94" s="264" t="s">
        <v>230</v>
      </c>
      <c r="BE94" s="265"/>
      <c r="BF94" s="265"/>
      <c r="BG94" s="265"/>
      <c r="BH94" s="265"/>
      <c r="BI94" s="265"/>
      <c r="BJ94" s="265"/>
      <c r="BK94" s="265"/>
      <c r="BL94" s="265"/>
      <c r="BM94" s="266"/>
      <c r="BN94" s="264" t="s">
        <v>231</v>
      </c>
      <c r="BO94" s="265"/>
      <c r="BP94" s="265"/>
      <c r="BQ94" s="265"/>
      <c r="BR94" s="265"/>
      <c r="BS94" s="265"/>
      <c r="BT94" s="265"/>
      <c r="BU94" s="265"/>
      <c r="BV94" s="265"/>
      <c r="BW94" s="265"/>
      <c r="BX94" s="265"/>
      <c r="BY94" s="265"/>
      <c r="BZ94" s="265"/>
      <c r="CA94" s="265"/>
      <c r="CB94" s="265"/>
      <c r="CC94" s="266"/>
      <c r="CD94" s="264" t="s">
        <v>260</v>
      </c>
      <c r="CE94" s="265"/>
      <c r="CF94" s="265"/>
      <c r="CG94" s="265"/>
      <c r="CH94" s="265"/>
      <c r="CI94" s="265"/>
      <c r="CJ94" s="265"/>
      <c r="CK94" s="265"/>
      <c r="CL94" s="265"/>
      <c r="CM94" s="265"/>
      <c r="CN94" s="265"/>
      <c r="CO94" s="265"/>
      <c r="CP94" s="265"/>
      <c r="CQ94" s="264" t="s">
        <v>78</v>
      </c>
      <c r="CR94" s="270"/>
      <c r="CS94" s="270"/>
      <c r="CT94" s="270"/>
      <c r="CU94" s="270"/>
      <c r="CV94" s="270"/>
      <c r="CW94" s="270"/>
      <c r="CX94" s="270"/>
      <c r="CY94" s="265"/>
      <c r="CZ94" s="265"/>
      <c r="DA94" s="265"/>
      <c r="DB94" s="253" t="s">
        <v>256</v>
      </c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4" t="s">
        <v>250</v>
      </c>
      <c r="DO94" s="265"/>
      <c r="DP94" s="265"/>
      <c r="DQ94" s="265"/>
      <c r="DR94" s="265"/>
      <c r="DS94" s="265"/>
      <c r="DT94" s="265"/>
      <c r="DU94" s="265"/>
      <c r="DV94" s="265"/>
      <c r="DW94" s="265"/>
      <c r="DX94" s="265"/>
      <c r="DY94" s="265"/>
      <c r="DZ94" s="265"/>
      <c r="EA94" s="265"/>
      <c r="EB94" s="265"/>
      <c r="EC94" s="266"/>
      <c r="ED94" s="283" t="s">
        <v>233</v>
      </c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  <c r="EO94" s="284"/>
      <c r="EP94" s="284"/>
      <c r="EQ94" s="284"/>
      <c r="ER94" s="284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4"/>
      <c r="FI94" s="284"/>
      <c r="FJ94" s="284"/>
      <c r="FK94" s="284"/>
      <c r="FL94" s="285"/>
      <c r="FM94" s="285"/>
      <c r="FN94" s="285"/>
      <c r="FO94" s="285"/>
      <c r="FP94" s="285"/>
      <c r="FQ94" s="285"/>
      <c r="FR94" s="285"/>
      <c r="FS94" s="285"/>
      <c r="FT94" s="285"/>
      <c r="FU94" s="285"/>
      <c r="FV94" s="285"/>
      <c r="FW94" s="285"/>
      <c r="FX94" s="285"/>
      <c r="FY94" s="285"/>
      <c r="FZ94" s="285"/>
      <c r="GA94" s="285"/>
      <c r="GB94" s="285"/>
      <c r="GC94" s="285"/>
      <c r="GD94" s="285"/>
      <c r="GE94" s="286"/>
      <c r="GF94" s="113"/>
      <c r="GG94" s="113"/>
      <c r="GH94" s="113"/>
      <c r="GI94" s="113"/>
      <c r="GJ94" s="113"/>
      <c r="GK94" s="113"/>
      <c r="GL94" s="113"/>
      <c r="GM94" s="113"/>
    </row>
    <row r="95" spans="1:195" ht="50.25" customHeight="1" hidden="1">
      <c r="A95" s="280"/>
      <c r="B95" s="281"/>
      <c r="C95" s="281"/>
      <c r="D95" s="281"/>
      <c r="E95" s="282"/>
      <c r="F95" s="280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2"/>
      <c r="AR95" s="267"/>
      <c r="AS95" s="268"/>
      <c r="AT95" s="268"/>
      <c r="AU95" s="268"/>
      <c r="AV95" s="268"/>
      <c r="AW95" s="268"/>
      <c r="AX95" s="268"/>
      <c r="AY95" s="268"/>
      <c r="AZ95" s="268"/>
      <c r="BA95" s="268"/>
      <c r="BB95" s="268"/>
      <c r="BC95" s="269"/>
      <c r="BD95" s="267"/>
      <c r="BE95" s="268"/>
      <c r="BF95" s="268"/>
      <c r="BG95" s="268"/>
      <c r="BH95" s="268"/>
      <c r="BI95" s="268"/>
      <c r="BJ95" s="268"/>
      <c r="BK95" s="268"/>
      <c r="BL95" s="268"/>
      <c r="BM95" s="269"/>
      <c r="BN95" s="267"/>
      <c r="BO95" s="268"/>
      <c r="BP95" s="268"/>
      <c r="BQ95" s="268"/>
      <c r="BR95" s="268"/>
      <c r="BS95" s="268"/>
      <c r="BT95" s="268"/>
      <c r="BU95" s="268"/>
      <c r="BV95" s="268"/>
      <c r="BW95" s="268"/>
      <c r="BX95" s="268"/>
      <c r="BY95" s="268"/>
      <c r="BZ95" s="268"/>
      <c r="CA95" s="268"/>
      <c r="CB95" s="268"/>
      <c r="CC95" s="269"/>
      <c r="CD95" s="267"/>
      <c r="CE95" s="268"/>
      <c r="CF95" s="268"/>
      <c r="CG95" s="268"/>
      <c r="CH95" s="268"/>
      <c r="CI95" s="268"/>
      <c r="CJ95" s="268"/>
      <c r="CK95" s="268"/>
      <c r="CL95" s="268"/>
      <c r="CM95" s="268"/>
      <c r="CN95" s="268"/>
      <c r="CO95" s="268"/>
      <c r="CP95" s="268"/>
      <c r="CQ95" s="271"/>
      <c r="CR95" s="272"/>
      <c r="CS95" s="272"/>
      <c r="CT95" s="272"/>
      <c r="CU95" s="272"/>
      <c r="CV95" s="272"/>
      <c r="CW95" s="272"/>
      <c r="CX95" s="272"/>
      <c r="CY95" s="268"/>
      <c r="CZ95" s="268"/>
      <c r="DA95" s="268"/>
      <c r="DB95" s="263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7"/>
      <c r="DO95" s="268"/>
      <c r="DP95" s="268"/>
      <c r="DQ95" s="268"/>
      <c r="DR95" s="268"/>
      <c r="DS95" s="268"/>
      <c r="DT95" s="268"/>
      <c r="DU95" s="268"/>
      <c r="DV95" s="268"/>
      <c r="DW95" s="268"/>
      <c r="DX95" s="268"/>
      <c r="DY95" s="268"/>
      <c r="DZ95" s="268"/>
      <c r="EA95" s="268"/>
      <c r="EB95" s="268"/>
      <c r="EC95" s="269"/>
      <c r="ED95" s="258" t="s">
        <v>266</v>
      </c>
      <c r="EE95" s="273"/>
      <c r="EF95" s="273"/>
      <c r="EG95" s="273"/>
      <c r="EH95" s="273"/>
      <c r="EI95" s="273"/>
      <c r="EJ95" s="273"/>
      <c r="EK95" s="273"/>
      <c r="EL95" s="273"/>
      <c r="EM95" s="273"/>
      <c r="EN95" s="273"/>
      <c r="EO95" s="273"/>
      <c r="EP95" s="273"/>
      <c r="EQ95" s="273"/>
      <c r="ER95" s="273"/>
      <c r="ES95" s="273"/>
      <c r="ET95" s="273"/>
      <c r="EU95" s="273"/>
      <c r="EV95" s="258" t="s">
        <v>267</v>
      </c>
      <c r="EW95" s="259"/>
      <c r="EX95" s="259"/>
      <c r="EY95" s="259"/>
      <c r="EZ95" s="259"/>
      <c r="FA95" s="259"/>
      <c r="FB95" s="259"/>
      <c r="FC95" s="259"/>
      <c r="FD95" s="259"/>
      <c r="FE95" s="259"/>
      <c r="FF95" s="259"/>
      <c r="FG95" s="259"/>
      <c r="FH95" s="259"/>
      <c r="FI95" s="259"/>
      <c r="FJ95" s="259"/>
      <c r="FK95" s="260"/>
      <c r="FL95" s="259" t="s">
        <v>234</v>
      </c>
      <c r="FM95" s="259"/>
      <c r="FN95" s="259"/>
      <c r="FO95" s="259"/>
      <c r="FP95" s="259"/>
      <c r="FQ95" s="259"/>
      <c r="FR95" s="259"/>
      <c r="FS95" s="259"/>
      <c r="FT95" s="259"/>
      <c r="FU95" s="259"/>
      <c r="FV95" s="259"/>
      <c r="FW95" s="259"/>
      <c r="FX95" s="259"/>
      <c r="FY95" s="259"/>
      <c r="FZ95" s="259"/>
      <c r="GA95" s="259"/>
      <c r="GB95" s="259"/>
      <c r="GC95" s="259"/>
      <c r="GD95" s="259"/>
      <c r="GE95" s="260"/>
      <c r="GF95" s="113"/>
      <c r="GG95" s="113"/>
      <c r="GH95" s="113"/>
      <c r="GI95" s="113"/>
      <c r="GJ95" s="113"/>
      <c r="GK95" s="113"/>
      <c r="GL95" s="113"/>
      <c r="GM95" s="113"/>
    </row>
    <row r="96" spans="1:195" ht="11.25" hidden="1">
      <c r="A96" s="253">
        <v>1</v>
      </c>
      <c r="B96" s="253"/>
      <c r="C96" s="253"/>
      <c r="D96" s="253"/>
      <c r="E96" s="253"/>
      <c r="F96" s="258">
        <v>2</v>
      </c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8">
        <v>3</v>
      </c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8">
        <v>4</v>
      </c>
      <c r="BE96" s="259"/>
      <c r="BF96" s="259"/>
      <c r="BG96" s="259"/>
      <c r="BH96" s="259"/>
      <c r="BI96" s="259"/>
      <c r="BJ96" s="259"/>
      <c r="BK96" s="259"/>
      <c r="BL96" s="259"/>
      <c r="BM96" s="260"/>
      <c r="BN96" s="258">
        <v>5</v>
      </c>
      <c r="BO96" s="259"/>
      <c r="BP96" s="259"/>
      <c r="BQ96" s="259"/>
      <c r="BR96" s="259"/>
      <c r="BS96" s="259"/>
      <c r="BT96" s="259"/>
      <c r="BU96" s="259"/>
      <c r="BV96" s="259"/>
      <c r="BW96" s="259"/>
      <c r="BX96" s="259"/>
      <c r="BY96" s="259"/>
      <c r="BZ96" s="259"/>
      <c r="CA96" s="259"/>
      <c r="CB96" s="259"/>
      <c r="CC96" s="260"/>
      <c r="CD96" s="258">
        <v>6</v>
      </c>
      <c r="CE96" s="259"/>
      <c r="CF96" s="259"/>
      <c r="CG96" s="259"/>
      <c r="CH96" s="259"/>
      <c r="CI96" s="259"/>
      <c r="CJ96" s="259"/>
      <c r="CK96" s="259"/>
      <c r="CL96" s="259"/>
      <c r="CM96" s="259"/>
      <c r="CN96" s="259"/>
      <c r="CO96" s="259"/>
      <c r="CP96" s="259"/>
      <c r="CQ96" s="253">
        <v>7</v>
      </c>
      <c r="CR96" s="253"/>
      <c r="CS96" s="253"/>
      <c r="CT96" s="253"/>
      <c r="CU96" s="253"/>
      <c r="CV96" s="253"/>
      <c r="CW96" s="253"/>
      <c r="CX96" s="253"/>
      <c r="CY96" s="253"/>
      <c r="CZ96" s="253"/>
      <c r="DA96" s="253"/>
      <c r="DB96" s="259">
        <v>8</v>
      </c>
      <c r="DC96" s="259"/>
      <c r="DD96" s="259"/>
      <c r="DE96" s="259"/>
      <c r="DF96" s="259"/>
      <c r="DG96" s="259"/>
      <c r="DH96" s="259"/>
      <c r="DI96" s="259"/>
      <c r="DJ96" s="259"/>
      <c r="DK96" s="259"/>
      <c r="DL96" s="259"/>
      <c r="DM96" s="260"/>
      <c r="DN96" s="258">
        <v>9</v>
      </c>
      <c r="DO96" s="259"/>
      <c r="DP96" s="259"/>
      <c r="DQ96" s="259"/>
      <c r="DR96" s="259"/>
      <c r="DS96" s="259"/>
      <c r="DT96" s="259"/>
      <c r="DU96" s="259"/>
      <c r="DV96" s="259"/>
      <c r="DW96" s="259"/>
      <c r="DX96" s="259"/>
      <c r="DY96" s="259"/>
      <c r="DZ96" s="259"/>
      <c r="EA96" s="259"/>
      <c r="EB96" s="259"/>
      <c r="EC96" s="260"/>
      <c r="ED96" s="258">
        <v>10</v>
      </c>
      <c r="EE96" s="259"/>
      <c r="EF96" s="259"/>
      <c r="EG96" s="259"/>
      <c r="EH96" s="259"/>
      <c r="EI96" s="259"/>
      <c r="EJ96" s="259"/>
      <c r="EK96" s="259"/>
      <c r="EL96" s="259"/>
      <c r="EM96" s="259"/>
      <c r="EN96" s="259"/>
      <c r="EO96" s="259"/>
      <c r="EP96" s="259"/>
      <c r="EQ96" s="259"/>
      <c r="ER96" s="259"/>
      <c r="ES96" s="259"/>
      <c r="ET96" s="259"/>
      <c r="EU96" s="259"/>
      <c r="EV96" s="258">
        <v>11</v>
      </c>
      <c r="EW96" s="259"/>
      <c r="EX96" s="259"/>
      <c r="EY96" s="259"/>
      <c r="EZ96" s="259"/>
      <c r="FA96" s="259"/>
      <c r="FB96" s="259"/>
      <c r="FC96" s="259"/>
      <c r="FD96" s="259"/>
      <c r="FE96" s="259"/>
      <c r="FF96" s="259"/>
      <c r="FG96" s="259"/>
      <c r="FH96" s="259"/>
      <c r="FI96" s="259"/>
      <c r="FJ96" s="259"/>
      <c r="FK96" s="260"/>
      <c r="FL96" s="259">
        <v>12</v>
      </c>
      <c r="FM96" s="259"/>
      <c r="FN96" s="259"/>
      <c r="FO96" s="259"/>
      <c r="FP96" s="259"/>
      <c r="FQ96" s="259"/>
      <c r="FR96" s="259"/>
      <c r="FS96" s="259"/>
      <c r="FT96" s="259"/>
      <c r="FU96" s="259"/>
      <c r="FV96" s="259"/>
      <c r="FW96" s="259"/>
      <c r="FX96" s="259"/>
      <c r="FY96" s="259"/>
      <c r="FZ96" s="259"/>
      <c r="GA96" s="259"/>
      <c r="GB96" s="259"/>
      <c r="GC96" s="259"/>
      <c r="GD96" s="259"/>
      <c r="GE96" s="260"/>
      <c r="GF96" s="113"/>
      <c r="GG96" s="113"/>
      <c r="GH96" s="113"/>
      <c r="GI96" s="113"/>
      <c r="GJ96" s="113"/>
      <c r="GK96" s="113"/>
      <c r="GL96" s="113"/>
      <c r="GM96" s="113"/>
    </row>
    <row r="97" spans="1:195" ht="12.75" hidden="1">
      <c r="A97" s="253">
        <v>1</v>
      </c>
      <c r="B97" s="253"/>
      <c r="C97" s="253"/>
      <c r="D97" s="253"/>
      <c r="E97" s="253"/>
      <c r="F97" s="258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8"/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  <c r="BC97" s="273"/>
      <c r="BD97" s="258"/>
      <c r="BE97" s="273"/>
      <c r="BF97" s="273"/>
      <c r="BG97" s="273"/>
      <c r="BH97" s="273"/>
      <c r="BI97" s="273"/>
      <c r="BJ97" s="273"/>
      <c r="BK97" s="273"/>
      <c r="BL97" s="273"/>
      <c r="BM97" s="274"/>
      <c r="BN97" s="258"/>
      <c r="BO97" s="259"/>
      <c r="BP97" s="259"/>
      <c r="BQ97" s="259"/>
      <c r="BR97" s="259"/>
      <c r="BS97" s="259"/>
      <c r="BT97" s="259"/>
      <c r="BU97" s="259"/>
      <c r="BV97" s="259"/>
      <c r="BW97" s="259"/>
      <c r="BX97" s="259"/>
      <c r="BY97" s="259"/>
      <c r="BZ97" s="259"/>
      <c r="CA97" s="273"/>
      <c r="CB97" s="273"/>
      <c r="CC97" s="274"/>
      <c r="CD97" s="258"/>
      <c r="CE97" s="273"/>
      <c r="CF97" s="273"/>
      <c r="CG97" s="273"/>
      <c r="CH97" s="273"/>
      <c r="CI97" s="273"/>
      <c r="CJ97" s="273"/>
      <c r="CK97" s="273"/>
      <c r="CL97" s="273"/>
      <c r="CM97" s="273"/>
      <c r="CN97" s="273"/>
      <c r="CO97" s="273"/>
      <c r="CP97" s="273"/>
      <c r="CQ97" s="253"/>
      <c r="CR97" s="253"/>
      <c r="CS97" s="253"/>
      <c r="CT97" s="253"/>
      <c r="CU97" s="253"/>
      <c r="CV97" s="253"/>
      <c r="CW97" s="253"/>
      <c r="CX97" s="253"/>
      <c r="CY97" s="253"/>
      <c r="CZ97" s="253"/>
      <c r="DA97" s="253"/>
      <c r="DB97" s="259"/>
      <c r="DC97" s="259"/>
      <c r="DD97" s="259"/>
      <c r="DE97" s="259"/>
      <c r="DF97" s="259"/>
      <c r="DG97" s="259"/>
      <c r="DH97" s="259"/>
      <c r="DI97" s="259"/>
      <c r="DJ97" s="259"/>
      <c r="DK97" s="259"/>
      <c r="DL97" s="259"/>
      <c r="DM97" s="260"/>
      <c r="DN97" s="258"/>
      <c r="DO97" s="273"/>
      <c r="DP97" s="273"/>
      <c r="DQ97" s="273"/>
      <c r="DR97" s="273"/>
      <c r="DS97" s="273"/>
      <c r="DT97" s="273"/>
      <c r="DU97" s="273"/>
      <c r="DV97" s="273"/>
      <c r="DW97" s="273"/>
      <c r="DX97" s="273"/>
      <c r="DY97" s="273"/>
      <c r="DZ97" s="273"/>
      <c r="EA97" s="273"/>
      <c r="EB97" s="273"/>
      <c r="EC97" s="274"/>
      <c r="ED97" s="258"/>
      <c r="EE97" s="273"/>
      <c r="EF97" s="273"/>
      <c r="EG97" s="273"/>
      <c r="EH97" s="273"/>
      <c r="EI97" s="273"/>
      <c r="EJ97" s="273"/>
      <c r="EK97" s="273"/>
      <c r="EL97" s="273"/>
      <c r="EM97" s="273"/>
      <c r="EN97" s="273"/>
      <c r="EO97" s="273"/>
      <c r="EP97" s="273"/>
      <c r="EQ97" s="273"/>
      <c r="ER97" s="273"/>
      <c r="ES97" s="273"/>
      <c r="ET97" s="273"/>
      <c r="EU97" s="273"/>
      <c r="EV97" s="309"/>
      <c r="EW97" s="273"/>
      <c r="EX97" s="273"/>
      <c r="EY97" s="273"/>
      <c r="EZ97" s="273"/>
      <c r="FA97" s="273"/>
      <c r="FB97" s="273"/>
      <c r="FC97" s="273"/>
      <c r="FD97" s="273"/>
      <c r="FE97" s="273"/>
      <c r="FF97" s="273"/>
      <c r="FG97" s="273"/>
      <c r="FH97" s="273"/>
      <c r="FI97" s="273"/>
      <c r="FJ97" s="273"/>
      <c r="FK97" s="274"/>
      <c r="FL97" s="273"/>
      <c r="FM97" s="273"/>
      <c r="FN97" s="273"/>
      <c r="FO97" s="273"/>
      <c r="FP97" s="273"/>
      <c r="FQ97" s="273"/>
      <c r="FR97" s="273"/>
      <c r="FS97" s="273"/>
      <c r="FT97" s="273"/>
      <c r="FU97" s="273"/>
      <c r="FV97" s="273"/>
      <c r="FW97" s="273"/>
      <c r="FX97" s="273"/>
      <c r="FY97" s="273"/>
      <c r="FZ97" s="273"/>
      <c r="GA97" s="273"/>
      <c r="GB97" s="273"/>
      <c r="GC97" s="273"/>
      <c r="GD97" s="273"/>
      <c r="GE97" s="274"/>
      <c r="GF97" s="113"/>
      <c r="GG97" s="113"/>
      <c r="GH97" s="113"/>
      <c r="GI97" s="113"/>
      <c r="GJ97" s="113"/>
      <c r="GK97" s="113"/>
      <c r="GL97" s="113"/>
      <c r="GM97" s="113"/>
    </row>
    <row r="98" spans="1:195" ht="12.75" hidden="1">
      <c r="A98" s="253">
        <v>2</v>
      </c>
      <c r="B98" s="253"/>
      <c r="C98" s="253"/>
      <c r="D98" s="253"/>
      <c r="E98" s="253"/>
      <c r="F98" s="258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8"/>
      <c r="AS98" s="273"/>
      <c r="AT98" s="273"/>
      <c r="AU98" s="273"/>
      <c r="AV98" s="273"/>
      <c r="AW98" s="273"/>
      <c r="AX98" s="273"/>
      <c r="AY98" s="273"/>
      <c r="AZ98" s="273"/>
      <c r="BA98" s="273"/>
      <c r="BB98" s="273"/>
      <c r="BC98" s="273"/>
      <c r="BD98" s="258"/>
      <c r="BE98" s="273"/>
      <c r="BF98" s="273"/>
      <c r="BG98" s="273"/>
      <c r="BH98" s="273"/>
      <c r="BI98" s="273"/>
      <c r="BJ98" s="273"/>
      <c r="BK98" s="273"/>
      <c r="BL98" s="273"/>
      <c r="BM98" s="274"/>
      <c r="BN98" s="258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73"/>
      <c r="CB98" s="273"/>
      <c r="CC98" s="274"/>
      <c r="CD98" s="258"/>
      <c r="CE98" s="273"/>
      <c r="CF98" s="273"/>
      <c r="CG98" s="273"/>
      <c r="CH98" s="273"/>
      <c r="CI98" s="273"/>
      <c r="CJ98" s="273"/>
      <c r="CK98" s="273"/>
      <c r="CL98" s="273"/>
      <c r="CM98" s="273"/>
      <c r="CN98" s="273"/>
      <c r="CO98" s="273"/>
      <c r="CP98" s="273"/>
      <c r="CQ98" s="253"/>
      <c r="CR98" s="253"/>
      <c r="CS98" s="253"/>
      <c r="CT98" s="253"/>
      <c r="CU98" s="253"/>
      <c r="CV98" s="253"/>
      <c r="CW98" s="253"/>
      <c r="CX98" s="253"/>
      <c r="CY98" s="253"/>
      <c r="CZ98" s="253"/>
      <c r="DA98" s="253"/>
      <c r="DB98" s="259"/>
      <c r="DC98" s="259"/>
      <c r="DD98" s="259"/>
      <c r="DE98" s="259"/>
      <c r="DF98" s="259"/>
      <c r="DG98" s="259"/>
      <c r="DH98" s="259"/>
      <c r="DI98" s="259"/>
      <c r="DJ98" s="259"/>
      <c r="DK98" s="259"/>
      <c r="DL98" s="259"/>
      <c r="DM98" s="260"/>
      <c r="DN98" s="258"/>
      <c r="DO98" s="273"/>
      <c r="DP98" s="273"/>
      <c r="DQ98" s="273"/>
      <c r="DR98" s="273"/>
      <c r="DS98" s="273"/>
      <c r="DT98" s="273"/>
      <c r="DU98" s="273"/>
      <c r="DV98" s="273"/>
      <c r="DW98" s="273"/>
      <c r="DX98" s="273"/>
      <c r="DY98" s="273"/>
      <c r="DZ98" s="273"/>
      <c r="EA98" s="273"/>
      <c r="EB98" s="273"/>
      <c r="EC98" s="274"/>
      <c r="ED98" s="258"/>
      <c r="EE98" s="273"/>
      <c r="EF98" s="273"/>
      <c r="EG98" s="273"/>
      <c r="EH98" s="273"/>
      <c r="EI98" s="273"/>
      <c r="EJ98" s="273"/>
      <c r="EK98" s="273"/>
      <c r="EL98" s="273"/>
      <c r="EM98" s="273"/>
      <c r="EN98" s="273"/>
      <c r="EO98" s="273"/>
      <c r="EP98" s="273"/>
      <c r="EQ98" s="273"/>
      <c r="ER98" s="273"/>
      <c r="ES98" s="273"/>
      <c r="ET98" s="273"/>
      <c r="EU98" s="273"/>
      <c r="EV98" s="309"/>
      <c r="EW98" s="273"/>
      <c r="EX98" s="273"/>
      <c r="EY98" s="273"/>
      <c r="EZ98" s="273"/>
      <c r="FA98" s="273"/>
      <c r="FB98" s="273"/>
      <c r="FC98" s="273"/>
      <c r="FD98" s="273"/>
      <c r="FE98" s="273"/>
      <c r="FF98" s="273"/>
      <c r="FG98" s="273"/>
      <c r="FH98" s="273"/>
      <c r="FI98" s="273"/>
      <c r="FJ98" s="273"/>
      <c r="FK98" s="274"/>
      <c r="FL98" s="273"/>
      <c r="FM98" s="273"/>
      <c r="FN98" s="273"/>
      <c r="FO98" s="273"/>
      <c r="FP98" s="273"/>
      <c r="FQ98" s="273"/>
      <c r="FR98" s="273"/>
      <c r="FS98" s="273"/>
      <c r="FT98" s="273"/>
      <c r="FU98" s="273"/>
      <c r="FV98" s="273"/>
      <c r="FW98" s="273"/>
      <c r="FX98" s="273"/>
      <c r="FY98" s="273"/>
      <c r="FZ98" s="273"/>
      <c r="GA98" s="273"/>
      <c r="GB98" s="273"/>
      <c r="GC98" s="273"/>
      <c r="GD98" s="273"/>
      <c r="GE98" s="274"/>
      <c r="GF98" s="113"/>
      <c r="GG98" s="113"/>
      <c r="GH98" s="113"/>
      <c r="GI98" s="113"/>
      <c r="GJ98" s="113"/>
      <c r="GK98" s="113"/>
      <c r="GL98" s="113"/>
      <c r="GM98" s="113"/>
    </row>
    <row r="99" spans="1:195" ht="12.75" hidden="1">
      <c r="A99" s="253">
        <v>3</v>
      </c>
      <c r="B99" s="253"/>
      <c r="C99" s="253"/>
      <c r="D99" s="253"/>
      <c r="E99" s="253"/>
      <c r="F99" s="258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8"/>
      <c r="AS99" s="273"/>
      <c r="AT99" s="273"/>
      <c r="AU99" s="273"/>
      <c r="AV99" s="273"/>
      <c r="AW99" s="273"/>
      <c r="AX99" s="273"/>
      <c r="AY99" s="273"/>
      <c r="AZ99" s="273"/>
      <c r="BA99" s="273"/>
      <c r="BB99" s="273"/>
      <c r="BC99" s="273"/>
      <c r="BD99" s="258"/>
      <c r="BE99" s="273"/>
      <c r="BF99" s="273"/>
      <c r="BG99" s="273"/>
      <c r="BH99" s="273"/>
      <c r="BI99" s="273"/>
      <c r="BJ99" s="273"/>
      <c r="BK99" s="273"/>
      <c r="BL99" s="273"/>
      <c r="BM99" s="274"/>
      <c r="BN99" s="258"/>
      <c r="BO99" s="259"/>
      <c r="BP99" s="259"/>
      <c r="BQ99" s="259"/>
      <c r="BR99" s="259"/>
      <c r="BS99" s="259"/>
      <c r="BT99" s="259"/>
      <c r="BU99" s="259"/>
      <c r="BV99" s="259"/>
      <c r="BW99" s="259"/>
      <c r="BX99" s="259"/>
      <c r="BY99" s="259"/>
      <c r="BZ99" s="259"/>
      <c r="CA99" s="273"/>
      <c r="CB99" s="273"/>
      <c r="CC99" s="274"/>
      <c r="CD99" s="258"/>
      <c r="CE99" s="273"/>
      <c r="CF99" s="273"/>
      <c r="CG99" s="273"/>
      <c r="CH99" s="273"/>
      <c r="CI99" s="273"/>
      <c r="CJ99" s="273"/>
      <c r="CK99" s="273"/>
      <c r="CL99" s="273"/>
      <c r="CM99" s="273"/>
      <c r="CN99" s="273"/>
      <c r="CO99" s="273"/>
      <c r="CP99" s="273"/>
      <c r="CQ99" s="253"/>
      <c r="CR99" s="253"/>
      <c r="CS99" s="253"/>
      <c r="CT99" s="253"/>
      <c r="CU99" s="253"/>
      <c r="CV99" s="253"/>
      <c r="CW99" s="253"/>
      <c r="CX99" s="253"/>
      <c r="CY99" s="253"/>
      <c r="CZ99" s="253"/>
      <c r="DA99" s="253"/>
      <c r="DB99" s="259"/>
      <c r="DC99" s="259"/>
      <c r="DD99" s="259"/>
      <c r="DE99" s="259"/>
      <c r="DF99" s="259"/>
      <c r="DG99" s="259"/>
      <c r="DH99" s="259"/>
      <c r="DI99" s="259"/>
      <c r="DJ99" s="259"/>
      <c r="DK99" s="259"/>
      <c r="DL99" s="259"/>
      <c r="DM99" s="260"/>
      <c r="DN99" s="258"/>
      <c r="DO99" s="273"/>
      <c r="DP99" s="273"/>
      <c r="DQ99" s="273"/>
      <c r="DR99" s="273"/>
      <c r="DS99" s="273"/>
      <c r="DT99" s="273"/>
      <c r="DU99" s="273"/>
      <c r="DV99" s="273"/>
      <c r="DW99" s="273"/>
      <c r="DX99" s="273"/>
      <c r="DY99" s="273"/>
      <c r="DZ99" s="273"/>
      <c r="EA99" s="273"/>
      <c r="EB99" s="273"/>
      <c r="EC99" s="274"/>
      <c r="ED99" s="258"/>
      <c r="EE99" s="273"/>
      <c r="EF99" s="273"/>
      <c r="EG99" s="273"/>
      <c r="EH99" s="273"/>
      <c r="EI99" s="273"/>
      <c r="EJ99" s="273"/>
      <c r="EK99" s="273"/>
      <c r="EL99" s="273"/>
      <c r="EM99" s="273"/>
      <c r="EN99" s="273"/>
      <c r="EO99" s="273"/>
      <c r="EP99" s="273"/>
      <c r="EQ99" s="273"/>
      <c r="ER99" s="273"/>
      <c r="ES99" s="273"/>
      <c r="ET99" s="273"/>
      <c r="EU99" s="273"/>
      <c r="EV99" s="309"/>
      <c r="EW99" s="273"/>
      <c r="EX99" s="273"/>
      <c r="EY99" s="273"/>
      <c r="EZ99" s="273"/>
      <c r="FA99" s="273"/>
      <c r="FB99" s="273"/>
      <c r="FC99" s="273"/>
      <c r="FD99" s="273"/>
      <c r="FE99" s="273"/>
      <c r="FF99" s="273"/>
      <c r="FG99" s="273"/>
      <c r="FH99" s="273"/>
      <c r="FI99" s="273"/>
      <c r="FJ99" s="273"/>
      <c r="FK99" s="274"/>
      <c r="FL99" s="273"/>
      <c r="FM99" s="273"/>
      <c r="FN99" s="273"/>
      <c r="FO99" s="273"/>
      <c r="FP99" s="273"/>
      <c r="FQ99" s="273"/>
      <c r="FR99" s="273"/>
      <c r="FS99" s="273"/>
      <c r="FT99" s="273"/>
      <c r="FU99" s="273"/>
      <c r="FV99" s="273"/>
      <c r="FW99" s="273"/>
      <c r="FX99" s="273"/>
      <c r="FY99" s="273"/>
      <c r="FZ99" s="273"/>
      <c r="GA99" s="273"/>
      <c r="GB99" s="273"/>
      <c r="GC99" s="273"/>
      <c r="GD99" s="273"/>
      <c r="GE99" s="274"/>
      <c r="GF99" s="113"/>
      <c r="GG99" s="113"/>
      <c r="GH99" s="113"/>
      <c r="GI99" s="113"/>
      <c r="GJ99" s="113"/>
      <c r="GK99" s="113"/>
      <c r="GL99" s="113"/>
      <c r="GM99" s="113"/>
    </row>
    <row r="100" spans="1:195" ht="12.75" hidden="1">
      <c r="A100" s="253"/>
      <c r="B100" s="253"/>
      <c r="C100" s="253"/>
      <c r="D100" s="253"/>
      <c r="E100" s="253"/>
      <c r="F100" s="244" t="s">
        <v>18</v>
      </c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5"/>
      <c r="AJ100" s="245"/>
      <c r="AK100" s="245"/>
      <c r="AL100" s="245"/>
      <c r="AM100" s="245"/>
      <c r="AN100" s="245"/>
      <c r="AO100" s="245"/>
      <c r="AP100" s="245"/>
      <c r="AQ100" s="245"/>
      <c r="AR100" s="258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  <c r="BC100" s="273"/>
      <c r="BD100" s="258"/>
      <c r="BE100" s="273"/>
      <c r="BF100" s="273"/>
      <c r="BG100" s="273"/>
      <c r="BH100" s="273"/>
      <c r="BI100" s="273"/>
      <c r="BJ100" s="273"/>
      <c r="BK100" s="273"/>
      <c r="BL100" s="273"/>
      <c r="BM100" s="274"/>
      <c r="BN100" s="258"/>
      <c r="BO100" s="259"/>
      <c r="BP100" s="259"/>
      <c r="BQ100" s="259"/>
      <c r="BR100" s="259"/>
      <c r="BS100" s="259"/>
      <c r="BT100" s="259"/>
      <c r="BU100" s="259"/>
      <c r="BV100" s="259"/>
      <c r="BW100" s="259"/>
      <c r="BX100" s="259"/>
      <c r="BY100" s="259"/>
      <c r="BZ100" s="259"/>
      <c r="CA100" s="273"/>
      <c r="CB100" s="273"/>
      <c r="CC100" s="274"/>
      <c r="CD100" s="258"/>
      <c r="CE100" s="273"/>
      <c r="CF100" s="273"/>
      <c r="CG100" s="273"/>
      <c r="CH100" s="273"/>
      <c r="CI100" s="273"/>
      <c r="CJ100" s="273"/>
      <c r="CK100" s="273"/>
      <c r="CL100" s="273"/>
      <c r="CM100" s="273"/>
      <c r="CN100" s="273"/>
      <c r="CO100" s="273"/>
      <c r="CP100" s="273"/>
      <c r="CQ100" s="253"/>
      <c r="CR100" s="253"/>
      <c r="CS100" s="253"/>
      <c r="CT100" s="253"/>
      <c r="CU100" s="253"/>
      <c r="CV100" s="253"/>
      <c r="CW100" s="253"/>
      <c r="CX100" s="253"/>
      <c r="CY100" s="253"/>
      <c r="CZ100" s="253"/>
      <c r="DA100" s="253"/>
      <c r="DB100" s="259"/>
      <c r="DC100" s="259"/>
      <c r="DD100" s="259"/>
      <c r="DE100" s="259"/>
      <c r="DF100" s="259"/>
      <c r="DG100" s="259"/>
      <c r="DH100" s="259"/>
      <c r="DI100" s="259"/>
      <c r="DJ100" s="259"/>
      <c r="DK100" s="259"/>
      <c r="DL100" s="259"/>
      <c r="DM100" s="260"/>
      <c r="DN100" s="258"/>
      <c r="DO100" s="273"/>
      <c r="DP100" s="273"/>
      <c r="DQ100" s="273"/>
      <c r="DR100" s="273"/>
      <c r="DS100" s="273"/>
      <c r="DT100" s="273"/>
      <c r="DU100" s="273"/>
      <c r="DV100" s="273"/>
      <c r="DW100" s="273"/>
      <c r="DX100" s="273"/>
      <c r="DY100" s="273"/>
      <c r="DZ100" s="273"/>
      <c r="EA100" s="273"/>
      <c r="EB100" s="273"/>
      <c r="EC100" s="274"/>
      <c r="ED100" s="258"/>
      <c r="EE100" s="273"/>
      <c r="EF100" s="273"/>
      <c r="EG100" s="273"/>
      <c r="EH100" s="273"/>
      <c r="EI100" s="273"/>
      <c r="EJ100" s="273"/>
      <c r="EK100" s="273"/>
      <c r="EL100" s="273"/>
      <c r="EM100" s="273"/>
      <c r="EN100" s="273"/>
      <c r="EO100" s="273"/>
      <c r="EP100" s="273"/>
      <c r="EQ100" s="273"/>
      <c r="ER100" s="273"/>
      <c r="ES100" s="273"/>
      <c r="ET100" s="273"/>
      <c r="EU100" s="273"/>
      <c r="EV100" s="309"/>
      <c r="EW100" s="273"/>
      <c r="EX100" s="273"/>
      <c r="EY100" s="273"/>
      <c r="EZ100" s="273"/>
      <c r="FA100" s="273"/>
      <c r="FB100" s="273"/>
      <c r="FC100" s="273"/>
      <c r="FD100" s="273"/>
      <c r="FE100" s="273"/>
      <c r="FF100" s="273"/>
      <c r="FG100" s="273"/>
      <c r="FH100" s="273"/>
      <c r="FI100" s="273"/>
      <c r="FJ100" s="273"/>
      <c r="FK100" s="274"/>
      <c r="FL100" s="273"/>
      <c r="FM100" s="273"/>
      <c r="FN100" s="273"/>
      <c r="FO100" s="273"/>
      <c r="FP100" s="273"/>
      <c r="FQ100" s="273"/>
      <c r="FR100" s="273"/>
      <c r="FS100" s="273"/>
      <c r="FT100" s="273"/>
      <c r="FU100" s="273"/>
      <c r="FV100" s="273"/>
      <c r="FW100" s="273"/>
      <c r="FX100" s="273"/>
      <c r="FY100" s="273"/>
      <c r="FZ100" s="273"/>
      <c r="GA100" s="273"/>
      <c r="GB100" s="273"/>
      <c r="GC100" s="273"/>
      <c r="GD100" s="273"/>
      <c r="GE100" s="274"/>
      <c r="GF100" s="113"/>
      <c r="GG100" s="113"/>
      <c r="GH100" s="113"/>
      <c r="GI100" s="113"/>
      <c r="GJ100" s="113"/>
      <c r="GK100" s="113"/>
      <c r="GL100" s="113"/>
      <c r="GM100" s="113"/>
    </row>
    <row r="101" spans="1:195" ht="29.25" customHeight="1" hidden="1">
      <c r="A101" s="275" t="s">
        <v>255</v>
      </c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  <c r="AT101" s="276"/>
      <c r="AU101" s="276"/>
      <c r="AV101" s="276"/>
      <c r="AW101" s="276"/>
      <c r="AX101" s="276"/>
      <c r="AY101" s="276"/>
      <c r="AZ101" s="276"/>
      <c r="BA101" s="276"/>
      <c r="BB101" s="276"/>
      <c r="BC101" s="276"/>
      <c r="BD101" s="276"/>
      <c r="BE101" s="276"/>
      <c r="BF101" s="276"/>
      <c r="BG101" s="276"/>
      <c r="BH101" s="276"/>
      <c r="BI101" s="276"/>
      <c r="BJ101" s="276"/>
      <c r="BK101" s="276"/>
      <c r="BL101" s="276"/>
      <c r="BM101" s="276"/>
      <c r="BN101" s="276"/>
      <c r="BO101" s="276"/>
      <c r="BP101" s="276"/>
      <c r="BQ101" s="276"/>
      <c r="BR101" s="276"/>
      <c r="BS101" s="276"/>
      <c r="BT101" s="276"/>
      <c r="BU101" s="276"/>
      <c r="BV101" s="276"/>
      <c r="BW101" s="276"/>
      <c r="BX101" s="276"/>
      <c r="BY101" s="276"/>
      <c r="BZ101" s="276"/>
      <c r="CA101" s="276"/>
      <c r="CB101" s="276"/>
      <c r="CC101" s="276"/>
      <c r="CD101" s="276"/>
      <c r="CE101" s="276"/>
      <c r="CF101" s="276"/>
      <c r="CG101" s="276"/>
      <c r="CH101" s="276"/>
      <c r="CI101" s="276"/>
      <c r="CJ101" s="276"/>
      <c r="CK101" s="276"/>
      <c r="CL101" s="276"/>
      <c r="CM101" s="276"/>
      <c r="CN101" s="276"/>
      <c r="CO101" s="276"/>
      <c r="CP101" s="276"/>
      <c r="CQ101" s="276"/>
      <c r="CR101" s="276"/>
      <c r="CS101" s="276"/>
      <c r="CT101" s="276"/>
      <c r="CU101" s="276"/>
      <c r="CV101" s="276"/>
      <c r="CW101" s="276"/>
      <c r="CX101" s="276"/>
      <c r="CY101" s="276"/>
      <c r="CZ101" s="276"/>
      <c r="DA101" s="276"/>
      <c r="DB101" s="276"/>
      <c r="DC101" s="276"/>
      <c r="DD101" s="276"/>
      <c r="DE101" s="276"/>
      <c r="DF101" s="276"/>
      <c r="DG101" s="276"/>
      <c r="DH101" s="276"/>
      <c r="DI101" s="276"/>
      <c r="DJ101" s="276"/>
      <c r="DK101" s="276"/>
      <c r="DL101" s="276"/>
      <c r="DM101" s="276"/>
      <c r="DN101" s="276"/>
      <c r="DO101" s="276"/>
      <c r="DP101" s="276"/>
      <c r="DQ101" s="276"/>
      <c r="DR101" s="276"/>
      <c r="DS101" s="276"/>
      <c r="DT101" s="276"/>
      <c r="DU101" s="276"/>
      <c r="DV101" s="276"/>
      <c r="DW101" s="276"/>
      <c r="DX101" s="276"/>
      <c r="DY101" s="276"/>
      <c r="DZ101" s="276"/>
      <c r="EA101" s="276"/>
      <c r="EB101" s="276"/>
      <c r="EC101" s="276"/>
      <c r="ED101" s="276"/>
      <c r="EE101" s="276"/>
      <c r="EF101" s="276"/>
      <c r="EG101" s="276"/>
      <c r="EH101" s="276"/>
      <c r="EI101" s="276"/>
      <c r="EJ101" s="276"/>
      <c r="EK101" s="276"/>
      <c r="EL101" s="276"/>
      <c r="EM101" s="276"/>
      <c r="EN101" s="276"/>
      <c r="EO101" s="276"/>
      <c r="EP101" s="276"/>
      <c r="EQ101" s="276"/>
      <c r="ER101" s="276"/>
      <c r="ES101" s="276"/>
      <c r="ET101" s="276"/>
      <c r="EU101" s="276"/>
      <c r="EV101" s="276"/>
      <c r="EW101" s="276"/>
      <c r="EX101" s="276"/>
      <c r="EY101" s="276"/>
      <c r="EZ101" s="276"/>
      <c r="FA101" s="276"/>
      <c r="FB101" s="276"/>
      <c r="FC101" s="276"/>
      <c r="FD101" s="276"/>
      <c r="FE101" s="276"/>
      <c r="FF101" s="276"/>
      <c r="FG101" s="276"/>
      <c r="FH101" s="276"/>
      <c r="FI101" s="276"/>
      <c r="FJ101" s="276"/>
      <c r="FK101" s="276"/>
      <c r="FL101" s="276"/>
      <c r="FM101" s="276"/>
      <c r="FN101" s="276"/>
      <c r="FO101" s="276"/>
      <c r="FP101" s="276"/>
      <c r="FQ101" s="276"/>
      <c r="FR101" s="276"/>
      <c r="FS101" s="276"/>
      <c r="FT101" s="276"/>
      <c r="FU101" s="276"/>
      <c r="FV101" s="276"/>
      <c r="FW101" s="276"/>
      <c r="FX101" s="276"/>
      <c r="FY101" s="276"/>
      <c r="FZ101" s="276"/>
      <c r="GA101" s="276"/>
      <c r="GB101" s="276"/>
      <c r="GC101" s="276"/>
      <c r="GD101" s="276"/>
      <c r="GE101" s="276"/>
      <c r="GF101" s="113"/>
      <c r="GG101" s="113"/>
      <c r="GH101" s="113"/>
      <c r="GI101" s="113"/>
      <c r="GJ101" s="113"/>
      <c r="GK101" s="113"/>
      <c r="GL101" s="113"/>
      <c r="GM101" s="113"/>
    </row>
    <row r="102" spans="1:195" ht="11.25" hidden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/>
      <c r="GF102" s="113"/>
      <c r="GG102" s="113"/>
      <c r="GH102" s="113"/>
      <c r="GI102" s="113"/>
      <c r="GJ102" s="113"/>
      <c r="GK102" s="113"/>
      <c r="GL102" s="113"/>
      <c r="GM102" s="113"/>
    </row>
    <row r="103" spans="1:195" ht="12" hidden="1">
      <c r="A103" s="256" t="s">
        <v>257</v>
      </c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6"/>
      <c r="BG103" s="256"/>
      <c r="BH103" s="256"/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/>
      <c r="BS103" s="256"/>
      <c r="BT103" s="256"/>
      <c r="BU103" s="256"/>
      <c r="BV103" s="256"/>
      <c r="BW103" s="256"/>
      <c r="BX103" s="256"/>
      <c r="BY103" s="256"/>
      <c r="BZ103" s="256"/>
      <c r="CA103" s="256"/>
      <c r="CB103" s="256"/>
      <c r="CC103" s="256"/>
      <c r="CD103" s="256"/>
      <c r="CE103" s="256"/>
      <c r="CF103" s="256"/>
      <c r="CG103" s="256"/>
      <c r="CH103" s="256"/>
      <c r="CI103" s="256"/>
      <c r="CJ103" s="256"/>
      <c r="CK103" s="256"/>
      <c r="CL103" s="256"/>
      <c r="CM103" s="256"/>
      <c r="CN103" s="256"/>
      <c r="CO103" s="256"/>
      <c r="CP103" s="256"/>
      <c r="CQ103" s="256"/>
      <c r="CR103" s="256"/>
      <c r="CS103" s="256"/>
      <c r="CT103" s="256"/>
      <c r="CU103" s="256"/>
      <c r="CV103" s="256"/>
      <c r="CW103" s="256"/>
      <c r="CX103" s="256"/>
      <c r="CY103" s="256"/>
      <c r="CZ103" s="256"/>
      <c r="DA103" s="256"/>
      <c r="DB103" s="256"/>
      <c r="DC103" s="256"/>
      <c r="DD103" s="256"/>
      <c r="DE103" s="256"/>
      <c r="DF103" s="256"/>
      <c r="DG103" s="256"/>
      <c r="DH103" s="256"/>
      <c r="DI103" s="256"/>
      <c r="DJ103" s="256"/>
      <c r="DK103" s="256"/>
      <c r="DL103" s="256"/>
      <c r="DM103" s="256"/>
      <c r="DN103" s="256"/>
      <c r="DO103" s="256"/>
      <c r="DP103" s="256"/>
      <c r="DQ103" s="256"/>
      <c r="DR103" s="256"/>
      <c r="DS103" s="256"/>
      <c r="DT103" s="256"/>
      <c r="DU103" s="256"/>
      <c r="DV103" s="256"/>
      <c r="DW103" s="256"/>
      <c r="DX103" s="256"/>
      <c r="DY103" s="256"/>
      <c r="DZ103" s="256"/>
      <c r="EA103" s="256"/>
      <c r="EB103" s="256"/>
      <c r="EC103" s="256"/>
      <c r="ED103" s="256"/>
      <c r="EE103" s="256"/>
      <c r="EF103" s="256"/>
      <c r="EG103" s="256"/>
      <c r="EH103" s="256"/>
      <c r="EI103" s="256"/>
      <c r="EJ103" s="256"/>
      <c r="EK103" s="256"/>
      <c r="EL103" s="256"/>
      <c r="EM103" s="256"/>
      <c r="EN103" s="256"/>
      <c r="EO103" s="256"/>
      <c r="EP103" s="256"/>
      <c r="EQ103" s="256"/>
      <c r="ER103" s="256"/>
      <c r="ES103" s="256"/>
      <c r="ET103" s="256"/>
      <c r="EU103" s="256"/>
      <c r="EV103" s="256"/>
      <c r="EW103" s="256"/>
      <c r="EX103" s="256"/>
      <c r="EY103" s="256"/>
      <c r="EZ103" s="256"/>
      <c r="FA103" s="256"/>
      <c r="FB103" s="256"/>
      <c r="FC103" s="256"/>
      <c r="FD103" s="256"/>
      <c r="FE103" s="256"/>
      <c r="FF103" s="256"/>
      <c r="FG103" s="256"/>
      <c r="FH103" s="256"/>
      <c r="FI103" s="256"/>
      <c r="FJ103" s="256"/>
      <c r="FK103" s="256"/>
      <c r="FL103" s="256"/>
      <c r="FM103" s="256"/>
      <c r="FN103" s="256"/>
      <c r="FO103" s="256"/>
      <c r="FP103" s="256"/>
      <c r="FQ103" s="256"/>
      <c r="FR103" s="256"/>
      <c r="FS103" s="256"/>
      <c r="FT103" s="256"/>
      <c r="FU103" s="256"/>
      <c r="FV103" s="256"/>
      <c r="FW103" s="256"/>
      <c r="FX103" s="256"/>
      <c r="FY103" s="256"/>
      <c r="FZ103" s="256"/>
      <c r="GA103" s="256"/>
      <c r="GB103" s="256"/>
      <c r="GC103" s="256"/>
      <c r="GD103" s="256"/>
      <c r="GE103" s="256"/>
      <c r="GF103" s="113"/>
      <c r="GG103" s="113"/>
      <c r="GH103" s="113"/>
      <c r="GI103" s="113"/>
      <c r="GJ103" s="113"/>
      <c r="GK103" s="113"/>
      <c r="GL103" s="113"/>
      <c r="GM103" s="113"/>
    </row>
    <row r="104" spans="188:195" ht="11.25" hidden="1">
      <c r="GF104" s="113"/>
      <c r="GG104" s="113"/>
      <c r="GH104" s="113"/>
      <c r="GI104" s="113"/>
      <c r="GJ104" s="113"/>
      <c r="GK104" s="113"/>
      <c r="GL104" s="113"/>
      <c r="GM104" s="113"/>
    </row>
    <row r="105" spans="1:195" ht="27.75" customHeight="1" hidden="1">
      <c r="A105" s="253" t="s">
        <v>205</v>
      </c>
      <c r="B105" s="253"/>
      <c r="C105" s="253"/>
      <c r="D105" s="253"/>
      <c r="E105" s="253"/>
      <c r="F105" s="258" t="s">
        <v>35</v>
      </c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  <c r="BF105" s="259"/>
      <c r="BG105" s="259"/>
      <c r="BH105" s="259"/>
      <c r="BI105" s="259"/>
      <c r="BJ105" s="259"/>
      <c r="BK105" s="259"/>
      <c r="BL105" s="259"/>
      <c r="BM105" s="259"/>
      <c r="BN105" s="259"/>
      <c r="BO105" s="259"/>
      <c r="BP105" s="259"/>
      <c r="BQ105" s="259"/>
      <c r="BR105" s="259"/>
      <c r="BS105" s="259"/>
      <c r="BT105" s="259"/>
      <c r="BU105" s="259"/>
      <c r="BV105" s="259"/>
      <c r="BW105" s="259"/>
      <c r="BX105" s="259"/>
      <c r="BY105" s="259"/>
      <c r="BZ105" s="259"/>
      <c r="CA105" s="259"/>
      <c r="CB105" s="259"/>
      <c r="CC105" s="259"/>
      <c r="CD105" s="259"/>
      <c r="CE105" s="259"/>
      <c r="CF105" s="259"/>
      <c r="CG105" s="259"/>
      <c r="CH105" s="259"/>
      <c r="CI105" s="259"/>
      <c r="CJ105" s="259"/>
      <c r="CK105" s="259"/>
      <c r="CL105" s="259"/>
      <c r="CM105" s="259"/>
      <c r="CN105" s="259"/>
      <c r="CO105" s="259"/>
      <c r="CP105" s="259"/>
      <c r="CQ105" s="259"/>
      <c r="CR105" s="259"/>
      <c r="CS105" s="259"/>
      <c r="CT105" s="259"/>
      <c r="CU105" s="259"/>
      <c r="CV105" s="259"/>
      <c r="CW105" s="259"/>
      <c r="CX105" s="259"/>
      <c r="CY105" s="259"/>
      <c r="CZ105" s="259"/>
      <c r="DA105" s="259"/>
      <c r="DB105" s="259"/>
      <c r="DC105" s="259"/>
      <c r="DD105" s="259"/>
      <c r="DE105" s="259"/>
      <c r="DF105" s="259"/>
      <c r="DG105" s="259"/>
      <c r="DH105" s="259"/>
      <c r="DI105" s="259"/>
      <c r="DJ105" s="259"/>
      <c r="DK105" s="259"/>
      <c r="DL105" s="259"/>
      <c r="DM105" s="259"/>
      <c r="DN105" s="259"/>
      <c r="DO105" s="259"/>
      <c r="DP105" s="259"/>
      <c r="DQ105" s="259"/>
      <c r="DR105" s="259"/>
      <c r="DS105" s="259"/>
      <c r="DT105" s="259"/>
      <c r="DU105" s="259"/>
      <c r="DV105" s="259"/>
      <c r="DW105" s="259"/>
      <c r="DX105" s="259"/>
      <c r="DY105" s="259"/>
      <c r="DZ105" s="259"/>
      <c r="EA105" s="259"/>
      <c r="EB105" s="259"/>
      <c r="EC105" s="259"/>
      <c r="ED105" s="259"/>
      <c r="EE105" s="259"/>
      <c r="EF105" s="259"/>
      <c r="EG105" s="259"/>
      <c r="EH105" s="259"/>
      <c r="EI105" s="259"/>
      <c r="EJ105" s="259"/>
      <c r="EK105" s="259"/>
      <c r="EL105" s="259"/>
      <c r="EM105" s="259"/>
      <c r="EN105" s="259"/>
      <c r="EO105" s="259"/>
      <c r="EP105" s="259"/>
      <c r="EQ105" s="259"/>
      <c r="ER105" s="260"/>
      <c r="ES105" s="258" t="s">
        <v>208</v>
      </c>
      <c r="ET105" s="259"/>
      <c r="EU105" s="259"/>
      <c r="EV105" s="259"/>
      <c r="EW105" s="259"/>
      <c r="EX105" s="259"/>
      <c r="EY105" s="259"/>
      <c r="EZ105" s="259"/>
      <c r="FA105" s="259"/>
      <c r="FB105" s="259"/>
      <c r="FC105" s="259"/>
      <c r="FD105" s="259"/>
      <c r="FE105" s="259"/>
      <c r="FF105" s="259"/>
      <c r="FG105" s="259"/>
      <c r="FH105" s="259"/>
      <c r="FI105" s="259"/>
      <c r="FJ105" s="259"/>
      <c r="FK105" s="259"/>
      <c r="FL105" s="259"/>
      <c r="FM105" s="259"/>
      <c r="FN105" s="259"/>
      <c r="FO105" s="259"/>
      <c r="FP105" s="259"/>
      <c r="FQ105" s="259"/>
      <c r="FR105" s="259"/>
      <c r="FS105" s="259"/>
      <c r="FT105" s="259"/>
      <c r="FU105" s="259"/>
      <c r="FV105" s="259"/>
      <c r="FW105" s="259"/>
      <c r="FX105" s="259"/>
      <c r="FY105" s="259"/>
      <c r="FZ105" s="259"/>
      <c r="GA105" s="259"/>
      <c r="GB105" s="259"/>
      <c r="GC105" s="259"/>
      <c r="GD105" s="259"/>
      <c r="GE105" s="260"/>
      <c r="GF105" s="113"/>
      <c r="GG105" s="113"/>
      <c r="GH105" s="113"/>
      <c r="GI105" s="113"/>
      <c r="GJ105" s="113"/>
      <c r="GK105" s="113"/>
      <c r="GL105" s="113"/>
      <c r="GM105" s="113"/>
    </row>
    <row r="106" spans="1:195" ht="12.75" customHeight="1" hidden="1">
      <c r="A106" s="253">
        <v>1</v>
      </c>
      <c r="B106" s="253"/>
      <c r="C106" s="253"/>
      <c r="D106" s="253"/>
      <c r="E106" s="253"/>
      <c r="F106" s="258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59"/>
      <c r="BF106" s="259"/>
      <c r="BG106" s="259"/>
      <c r="BH106" s="259"/>
      <c r="BI106" s="259"/>
      <c r="BJ106" s="259"/>
      <c r="BK106" s="259"/>
      <c r="BL106" s="259"/>
      <c r="BM106" s="259"/>
      <c r="BN106" s="259"/>
      <c r="BO106" s="259"/>
      <c r="BP106" s="259"/>
      <c r="BQ106" s="259"/>
      <c r="BR106" s="259"/>
      <c r="BS106" s="259"/>
      <c r="BT106" s="259"/>
      <c r="BU106" s="259"/>
      <c r="BV106" s="259"/>
      <c r="BW106" s="259"/>
      <c r="BX106" s="259"/>
      <c r="BY106" s="259"/>
      <c r="BZ106" s="259"/>
      <c r="CA106" s="259"/>
      <c r="CB106" s="259"/>
      <c r="CC106" s="259"/>
      <c r="CD106" s="259"/>
      <c r="CE106" s="259"/>
      <c r="CF106" s="259"/>
      <c r="CG106" s="259"/>
      <c r="CH106" s="259"/>
      <c r="CI106" s="259"/>
      <c r="CJ106" s="259"/>
      <c r="CK106" s="259"/>
      <c r="CL106" s="259"/>
      <c r="CM106" s="259"/>
      <c r="CN106" s="259"/>
      <c r="CO106" s="259"/>
      <c r="CP106" s="259"/>
      <c r="CQ106" s="259"/>
      <c r="CR106" s="259"/>
      <c r="CS106" s="259"/>
      <c r="CT106" s="259"/>
      <c r="CU106" s="259"/>
      <c r="CV106" s="259"/>
      <c r="CW106" s="259"/>
      <c r="CX106" s="259"/>
      <c r="CY106" s="259"/>
      <c r="CZ106" s="259"/>
      <c r="DA106" s="259"/>
      <c r="DB106" s="259"/>
      <c r="DC106" s="259"/>
      <c r="DD106" s="259"/>
      <c r="DE106" s="259"/>
      <c r="DF106" s="259"/>
      <c r="DG106" s="259"/>
      <c r="DH106" s="259"/>
      <c r="DI106" s="259"/>
      <c r="DJ106" s="259"/>
      <c r="DK106" s="259"/>
      <c r="DL106" s="259"/>
      <c r="DM106" s="259"/>
      <c r="DN106" s="259"/>
      <c r="DO106" s="259"/>
      <c r="DP106" s="259"/>
      <c r="DQ106" s="259"/>
      <c r="DR106" s="259"/>
      <c r="DS106" s="259"/>
      <c r="DT106" s="259"/>
      <c r="DU106" s="259"/>
      <c r="DV106" s="259"/>
      <c r="DW106" s="259"/>
      <c r="DX106" s="259"/>
      <c r="DY106" s="259"/>
      <c r="DZ106" s="259"/>
      <c r="EA106" s="259"/>
      <c r="EB106" s="259"/>
      <c r="EC106" s="259"/>
      <c r="ED106" s="259"/>
      <c r="EE106" s="259"/>
      <c r="EF106" s="259"/>
      <c r="EG106" s="259"/>
      <c r="EH106" s="259"/>
      <c r="EI106" s="259"/>
      <c r="EJ106" s="259"/>
      <c r="EK106" s="259"/>
      <c r="EL106" s="259"/>
      <c r="EM106" s="259"/>
      <c r="EN106" s="259"/>
      <c r="EO106" s="259"/>
      <c r="EP106" s="259"/>
      <c r="EQ106" s="259"/>
      <c r="ER106" s="260"/>
      <c r="ES106" s="258"/>
      <c r="ET106" s="259"/>
      <c r="EU106" s="259"/>
      <c r="EV106" s="259"/>
      <c r="EW106" s="259"/>
      <c r="EX106" s="259"/>
      <c r="EY106" s="259"/>
      <c r="EZ106" s="259"/>
      <c r="FA106" s="259"/>
      <c r="FB106" s="259"/>
      <c r="FC106" s="259"/>
      <c r="FD106" s="259"/>
      <c r="FE106" s="259"/>
      <c r="FF106" s="259"/>
      <c r="FG106" s="259"/>
      <c r="FH106" s="259"/>
      <c r="FI106" s="259"/>
      <c r="FJ106" s="259"/>
      <c r="FK106" s="259"/>
      <c r="FL106" s="259"/>
      <c r="FM106" s="259"/>
      <c r="FN106" s="259"/>
      <c r="FO106" s="259"/>
      <c r="FP106" s="259"/>
      <c r="FQ106" s="259"/>
      <c r="FR106" s="259"/>
      <c r="FS106" s="259"/>
      <c r="FT106" s="259"/>
      <c r="FU106" s="259"/>
      <c r="FV106" s="259"/>
      <c r="FW106" s="259"/>
      <c r="FX106" s="259"/>
      <c r="FY106" s="259"/>
      <c r="FZ106" s="259"/>
      <c r="GA106" s="259"/>
      <c r="GB106" s="259"/>
      <c r="GC106" s="259"/>
      <c r="GD106" s="259"/>
      <c r="GE106" s="260"/>
      <c r="GF106" s="113"/>
      <c r="GG106" s="113"/>
      <c r="GH106" s="113"/>
      <c r="GI106" s="113"/>
      <c r="GJ106" s="113"/>
      <c r="GK106" s="113"/>
      <c r="GL106" s="113"/>
      <c r="GM106" s="113"/>
    </row>
    <row r="107" spans="1:195" ht="11.25" hidden="1">
      <c r="A107" s="253">
        <v>2</v>
      </c>
      <c r="B107" s="253"/>
      <c r="C107" s="253"/>
      <c r="D107" s="253"/>
      <c r="E107" s="253"/>
      <c r="F107" s="258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  <c r="BQ107" s="259"/>
      <c r="BR107" s="259"/>
      <c r="BS107" s="259"/>
      <c r="BT107" s="259"/>
      <c r="BU107" s="259"/>
      <c r="BV107" s="259"/>
      <c r="BW107" s="259"/>
      <c r="BX107" s="259"/>
      <c r="BY107" s="259"/>
      <c r="BZ107" s="259"/>
      <c r="CA107" s="259"/>
      <c r="CB107" s="259"/>
      <c r="CC107" s="259"/>
      <c r="CD107" s="259"/>
      <c r="CE107" s="259"/>
      <c r="CF107" s="259"/>
      <c r="CG107" s="259"/>
      <c r="CH107" s="259"/>
      <c r="CI107" s="259"/>
      <c r="CJ107" s="259"/>
      <c r="CK107" s="259"/>
      <c r="CL107" s="259"/>
      <c r="CM107" s="259"/>
      <c r="CN107" s="259"/>
      <c r="CO107" s="259"/>
      <c r="CP107" s="259"/>
      <c r="CQ107" s="259"/>
      <c r="CR107" s="259"/>
      <c r="CS107" s="259"/>
      <c r="CT107" s="259"/>
      <c r="CU107" s="259"/>
      <c r="CV107" s="259"/>
      <c r="CW107" s="259"/>
      <c r="CX107" s="259"/>
      <c r="CY107" s="259"/>
      <c r="CZ107" s="259"/>
      <c r="DA107" s="259"/>
      <c r="DB107" s="259"/>
      <c r="DC107" s="259"/>
      <c r="DD107" s="259"/>
      <c r="DE107" s="259"/>
      <c r="DF107" s="259"/>
      <c r="DG107" s="259"/>
      <c r="DH107" s="259"/>
      <c r="DI107" s="259"/>
      <c r="DJ107" s="259"/>
      <c r="DK107" s="259"/>
      <c r="DL107" s="259"/>
      <c r="DM107" s="259"/>
      <c r="DN107" s="259"/>
      <c r="DO107" s="259"/>
      <c r="DP107" s="259"/>
      <c r="DQ107" s="259"/>
      <c r="DR107" s="259"/>
      <c r="DS107" s="259"/>
      <c r="DT107" s="259"/>
      <c r="DU107" s="259"/>
      <c r="DV107" s="259"/>
      <c r="DW107" s="259"/>
      <c r="DX107" s="259"/>
      <c r="DY107" s="259"/>
      <c r="DZ107" s="259"/>
      <c r="EA107" s="259"/>
      <c r="EB107" s="259"/>
      <c r="EC107" s="259"/>
      <c r="ED107" s="259"/>
      <c r="EE107" s="259"/>
      <c r="EF107" s="259"/>
      <c r="EG107" s="259"/>
      <c r="EH107" s="259"/>
      <c r="EI107" s="259"/>
      <c r="EJ107" s="259"/>
      <c r="EK107" s="259"/>
      <c r="EL107" s="259"/>
      <c r="EM107" s="259"/>
      <c r="EN107" s="259"/>
      <c r="EO107" s="259"/>
      <c r="EP107" s="259"/>
      <c r="EQ107" s="259"/>
      <c r="ER107" s="260"/>
      <c r="ES107" s="258"/>
      <c r="ET107" s="259"/>
      <c r="EU107" s="259"/>
      <c r="EV107" s="259"/>
      <c r="EW107" s="259"/>
      <c r="EX107" s="259"/>
      <c r="EY107" s="259"/>
      <c r="EZ107" s="259"/>
      <c r="FA107" s="259"/>
      <c r="FB107" s="259"/>
      <c r="FC107" s="259"/>
      <c r="FD107" s="259"/>
      <c r="FE107" s="259"/>
      <c r="FF107" s="259"/>
      <c r="FG107" s="259"/>
      <c r="FH107" s="259"/>
      <c r="FI107" s="259"/>
      <c r="FJ107" s="259"/>
      <c r="FK107" s="259"/>
      <c r="FL107" s="259"/>
      <c r="FM107" s="259"/>
      <c r="FN107" s="259"/>
      <c r="FO107" s="259"/>
      <c r="FP107" s="259"/>
      <c r="FQ107" s="259"/>
      <c r="FR107" s="259"/>
      <c r="FS107" s="259"/>
      <c r="FT107" s="259"/>
      <c r="FU107" s="259"/>
      <c r="FV107" s="259"/>
      <c r="FW107" s="259"/>
      <c r="FX107" s="259"/>
      <c r="FY107" s="259"/>
      <c r="FZ107" s="259"/>
      <c r="GA107" s="259"/>
      <c r="GB107" s="259"/>
      <c r="GC107" s="259"/>
      <c r="GD107" s="259"/>
      <c r="GE107" s="260"/>
      <c r="GF107" s="113"/>
      <c r="GG107" s="113"/>
      <c r="GH107" s="113"/>
      <c r="GI107" s="113"/>
      <c r="GJ107" s="113"/>
      <c r="GK107" s="113"/>
      <c r="GL107" s="113"/>
      <c r="GM107" s="113"/>
    </row>
    <row r="108" spans="1:195" ht="11.25" hidden="1">
      <c r="A108" s="287" t="s">
        <v>18</v>
      </c>
      <c r="B108" s="288"/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  <c r="Z108" s="288"/>
      <c r="AA108" s="288"/>
      <c r="AB108" s="288"/>
      <c r="AC108" s="288"/>
      <c r="AD108" s="288"/>
      <c r="AE108" s="288"/>
      <c r="AF108" s="288"/>
      <c r="AG108" s="288"/>
      <c r="AH108" s="288"/>
      <c r="AI108" s="288"/>
      <c r="AJ108" s="288"/>
      <c r="AK108" s="288"/>
      <c r="AL108" s="288"/>
      <c r="AM108" s="288"/>
      <c r="AN108" s="288"/>
      <c r="AO108" s="288"/>
      <c r="AP108" s="288"/>
      <c r="AQ108" s="288"/>
      <c r="AR108" s="288"/>
      <c r="AS108" s="288"/>
      <c r="AT108" s="288"/>
      <c r="AU108" s="288"/>
      <c r="AV108" s="288"/>
      <c r="AW108" s="288"/>
      <c r="AX108" s="288"/>
      <c r="AY108" s="288"/>
      <c r="AZ108" s="288"/>
      <c r="BA108" s="288"/>
      <c r="BB108" s="288"/>
      <c r="BC108" s="288"/>
      <c r="BD108" s="288"/>
      <c r="BE108" s="288"/>
      <c r="BF108" s="288"/>
      <c r="BG108" s="288"/>
      <c r="BH108" s="288"/>
      <c r="BI108" s="288"/>
      <c r="BJ108" s="288"/>
      <c r="BK108" s="288"/>
      <c r="BL108" s="288"/>
      <c r="BM108" s="288"/>
      <c r="BN108" s="288"/>
      <c r="BO108" s="288"/>
      <c r="BP108" s="288"/>
      <c r="BQ108" s="288"/>
      <c r="BR108" s="288"/>
      <c r="BS108" s="288"/>
      <c r="BT108" s="288"/>
      <c r="BU108" s="288"/>
      <c r="BV108" s="288"/>
      <c r="BW108" s="288"/>
      <c r="BX108" s="288"/>
      <c r="BY108" s="288"/>
      <c r="BZ108" s="288"/>
      <c r="CA108" s="288"/>
      <c r="CB108" s="288"/>
      <c r="CC108" s="288"/>
      <c r="CD108" s="288"/>
      <c r="CE108" s="288"/>
      <c r="CF108" s="288"/>
      <c r="CG108" s="288"/>
      <c r="CH108" s="288"/>
      <c r="CI108" s="288"/>
      <c r="CJ108" s="288"/>
      <c r="CK108" s="288"/>
      <c r="CL108" s="288"/>
      <c r="CM108" s="288"/>
      <c r="CN108" s="288"/>
      <c r="CO108" s="288"/>
      <c r="CP108" s="288"/>
      <c r="CQ108" s="288"/>
      <c r="CR108" s="288"/>
      <c r="CS108" s="288"/>
      <c r="CT108" s="288"/>
      <c r="CU108" s="288"/>
      <c r="CV108" s="288"/>
      <c r="CW108" s="288"/>
      <c r="CX108" s="288"/>
      <c r="CY108" s="288"/>
      <c r="CZ108" s="288"/>
      <c r="DA108" s="288"/>
      <c r="DB108" s="288"/>
      <c r="DC108" s="288"/>
      <c r="DD108" s="288"/>
      <c r="DE108" s="288"/>
      <c r="DF108" s="288"/>
      <c r="DG108" s="288"/>
      <c r="DH108" s="288"/>
      <c r="DI108" s="288"/>
      <c r="DJ108" s="288"/>
      <c r="DK108" s="288"/>
      <c r="DL108" s="288"/>
      <c r="DM108" s="288"/>
      <c r="DN108" s="288"/>
      <c r="DO108" s="288"/>
      <c r="DP108" s="288"/>
      <c r="DQ108" s="288"/>
      <c r="DR108" s="288"/>
      <c r="DS108" s="288"/>
      <c r="DT108" s="288"/>
      <c r="DU108" s="288"/>
      <c r="DV108" s="288"/>
      <c r="DW108" s="288"/>
      <c r="DX108" s="288"/>
      <c r="DY108" s="288"/>
      <c r="DZ108" s="288"/>
      <c r="EA108" s="288"/>
      <c r="EB108" s="288"/>
      <c r="EC108" s="288"/>
      <c r="ED108" s="288"/>
      <c r="EE108" s="288"/>
      <c r="EF108" s="288"/>
      <c r="EG108" s="288"/>
      <c r="EH108" s="288"/>
      <c r="EI108" s="288"/>
      <c r="EJ108" s="288"/>
      <c r="EK108" s="288"/>
      <c r="EL108" s="288"/>
      <c r="EM108" s="288"/>
      <c r="EN108" s="288"/>
      <c r="EO108" s="288"/>
      <c r="EP108" s="288"/>
      <c r="EQ108" s="288"/>
      <c r="ER108" s="289"/>
      <c r="ES108" s="258"/>
      <c r="ET108" s="259"/>
      <c r="EU108" s="259"/>
      <c r="EV108" s="259"/>
      <c r="EW108" s="259"/>
      <c r="EX108" s="259"/>
      <c r="EY108" s="259"/>
      <c r="EZ108" s="259"/>
      <c r="FA108" s="259"/>
      <c r="FB108" s="259"/>
      <c r="FC108" s="259"/>
      <c r="FD108" s="259"/>
      <c r="FE108" s="259"/>
      <c r="FF108" s="259"/>
      <c r="FG108" s="259"/>
      <c r="FH108" s="259"/>
      <c r="FI108" s="259"/>
      <c r="FJ108" s="259"/>
      <c r="FK108" s="259"/>
      <c r="FL108" s="259"/>
      <c r="FM108" s="259"/>
      <c r="FN108" s="259"/>
      <c r="FO108" s="259"/>
      <c r="FP108" s="259"/>
      <c r="FQ108" s="259"/>
      <c r="FR108" s="259"/>
      <c r="FS108" s="259"/>
      <c r="FT108" s="259"/>
      <c r="FU108" s="259"/>
      <c r="FV108" s="259"/>
      <c r="FW108" s="259"/>
      <c r="FX108" s="259"/>
      <c r="FY108" s="259"/>
      <c r="FZ108" s="259"/>
      <c r="GA108" s="259"/>
      <c r="GB108" s="259"/>
      <c r="GC108" s="259"/>
      <c r="GD108" s="259"/>
      <c r="GE108" s="260"/>
      <c r="GF108" s="113"/>
      <c r="GG108" s="113"/>
      <c r="GH108" s="113"/>
      <c r="GI108" s="113"/>
      <c r="GJ108" s="113"/>
      <c r="GK108" s="113"/>
      <c r="GL108" s="113"/>
      <c r="GM108" s="113"/>
    </row>
    <row r="109" spans="1:195" ht="22.5" customHeight="1" hidden="1">
      <c r="A109" s="275" t="s">
        <v>283</v>
      </c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  <c r="AQ109" s="276"/>
      <c r="AR109" s="276"/>
      <c r="AS109" s="276"/>
      <c r="AT109" s="276"/>
      <c r="AU109" s="276"/>
      <c r="AV109" s="276"/>
      <c r="AW109" s="276"/>
      <c r="AX109" s="276"/>
      <c r="AY109" s="276"/>
      <c r="AZ109" s="276"/>
      <c r="BA109" s="276"/>
      <c r="BB109" s="276"/>
      <c r="BC109" s="276"/>
      <c r="BD109" s="276"/>
      <c r="BE109" s="276"/>
      <c r="BF109" s="276"/>
      <c r="BG109" s="276"/>
      <c r="BH109" s="276"/>
      <c r="BI109" s="276"/>
      <c r="BJ109" s="276"/>
      <c r="BK109" s="276"/>
      <c r="BL109" s="276"/>
      <c r="BM109" s="276"/>
      <c r="BN109" s="276"/>
      <c r="BO109" s="276"/>
      <c r="BP109" s="276"/>
      <c r="BQ109" s="276"/>
      <c r="BR109" s="276"/>
      <c r="BS109" s="276"/>
      <c r="BT109" s="276"/>
      <c r="BU109" s="276"/>
      <c r="BV109" s="276"/>
      <c r="BW109" s="276"/>
      <c r="BX109" s="276"/>
      <c r="BY109" s="276"/>
      <c r="BZ109" s="276"/>
      <c r="CA109" s="276"/>
      <c r="CB109" s="276"/>
      <c r="CC109" s="276"/>
      <c r="CD109" s="276"/>
      <c r="CE109" s="276"/>
      <c r="CF109" s="276"/>
      <c r="CG109" s="276"/>
      <c r="CH109" s="276"/>
      <c r="CI109" s="276"/>
      <c r="CJ109" s="276"/>
      <c r="CK109" s="276"/>
      <c r="CL109" s="276"/>
      <c r="CM109" s="276"/>
      <c r="CN109" s="276"/>
      <c r="CO109" s="276"/>
      <c r="CP109" s="276"/>
      <c r="CQ109" s="276"/>
      <c r="CR109" s="276"/>
      <c r="CS109" s="276"/>
      <c r="CT109" s="276"/>
      <c r="CU109" s="276"/>
      <c r="CV109" s="276"/>
      <c r="CW109" s="276"/>
      <c r="CX109" s="276"/>
      <c r="CY109" s="276"/>
      <c r="CZ109" s="276"/>
      <c r="DA109" s="276"/>
      <c r="DB109" s="276"/>
      <c r="DC109" s="276"/>
      <c r="DD109" s="276"/>
      <c r="DE109" s="276"/>
      <c r="DF109" s="276"/>
      <c r="DG109" s="276"/>
      <c r="DH109" s="276"/>
      <c r="DI109" s="276"/>
      <c r="DJ109" s="276"/>
      <c r="DK109" s="276"/>
      <c r="DL109" s="276"/>
      <c r="DM109" s="276"/>
      <c r="DN109" s="276"/>
      <c r="DO109" s="276"/>
      <c r="DP109" s="276"/>
      <c r="DQ109" s="276"/>
      <c r="DR109" s="276"/>
      <c r="DS109" s="276"/>
      <c r="DT109" s="276"/>
      <c r="DU109" s="276"/>
      <c r="DV109" s="276"/>
      <c r="DW109" s="276"/>
      <c r="DX109" s="276"/>
      <c r="DY109" s="276"/>
      <c r="DZ109" s="276"/>
      <c r="EA109" s="276"/>
      <c r="EB109" s="276"/>
      <c r="EC109" s="276"/>
      <c r="ED109" s="276"/>
      <c r="EE109" s="276"/>
      <c r="EF109" s="276"/>
      <c r="EG109" s="276"/>
      <c r="EH109" s="276"/>
      <c r="EI109" s="276"/>
      <c r="EJ109" s="276"/>
      <c r="EK109" s="276"/>
      <c r="EL109" s="276"/>
      <c r="EM109" s="276"/>
      <c r="EN109" s="276"/>
      <c r="EO109" s="276"/>
      <c r="EP109" s="276"/>
      <c r="EQ109" s="276"/>
      <c r="ER109" s="276"/>
      <c r="ES109" s="276"/>
      <c r="ET109" s="276"/>
      <c r="EU109" s="276"/>
      <c r="EV109" s="276"/>
      <c r="EW109" s="276"/>
      <c r="EX109" s="276"/>
      <c r="EY109" s="276"/>
      <c r="EZ109" s="276"/>
      <c r="FA109" s="276"/>
      <c r="FB109" s="276"/>
      <c r="FC109" s="276"/>
      <c r="FD109" s="276"/>
      <c r="FE109" s="276"/>
      <c r="FF109" s="276"/>
      <c r="FG109" s="276"/>
      <c r="FH109" s="276"/>
      <c r="FI109" s="276"/>
      <c r="FJ109" s="276"/>
      <c r="FK109" s="276"/>
      <c r="FL109" s="276"/>
      <c r="FM109" s="276"/>
      <c r="FN109" s="276"/>
      <c r="FO109" s="276"/>
      <c r="FP109" s="276"/>
      <c r="FQ109" s="276"/>
      <c r="FR109" s="276"/>
      <c r="FS109" s="276"/>
      <c r="FT109" s="276"/>
      <c r="FU109" s="276"/>
      <c r="FV109" s="276"/>
      <c r="FW109" s="276"/>
      <c r="FX109" s="276"/>
      <c r="FY109" s="276"/>
      <c r="FZ109" s="276"/>
      <c r="GA109" s="276"/>
      <c r="GB109" s="276"/>
      <c r="GC109" s="276"/>
      <c r="GD109" s="276"/>
      <c r="GE109" s="276"/>
      <c r="GF109" s="113"/>
      <c r="GG109" s="113"/>
      <c r="GH109" s="113"/>
      <c r="GI109" s="113"/>
      <c r="GJ109" s="113"/>
      <c r="GK109" s="113"/>
      <c r="GL109" s="113"/>
      <c r="GM109" s="113"/>
    </row>
    <row r="110" spans="1:195" ht="12.75" hidden="1">
      <c r="A110" s="312"/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313"/>
      <c r="BB110" s="313"/>
      <c r="BC110" s="313"/>
      <c r="BD110" s="313"/>
      <c r="BE110" s="313"/>
      <c r="BF110" s="313"/>
      <c r="BG110" s="313"/>
      <c r="BH110" s="313"/>
      <c r="BI110" s="313"/>
      <c r="BJ110" s="313"/>
      <c r="BK110" s="313"/>
      <c r="BL110" s="313"/>
      <c r="BM110" s="313"/>
      <c r="BN110" s="313"/>
      <c r="BO110" s="313"/>
      <c r="BP110" s="313"/>
      <c r="BQ110" s="313"/>
      <c r="BR110" s="313"/>
      <c r="BS110" s="313"/>
      <c r="BT110" s="313"/>
      <c r="BU110" s="313"/>
      <c r="BV110" s="313"/>
      <c r="BW110" s="313"/>
      <c r="BX110" s="313"/>
      <c r="BY110" s="313"/>
      <c r="BZ110" s="313"/>
      <c r="CA110" s="313"/>
      <c r="CB110" s="313"/>
      <c r="CC110" s="313"/>
      <c r="CD110" s="313"/>
      <c r="CE110" s="313"/>
      <c r="CF110" s="313"/>
      <c r="CG110" s="313"/>
      <c r="CH110" s="313"/>
      <c r="CI110" s="313"/>
      <c r="CJ110" s="313"/>
      <c r="CK110" s="313"/>
      <c r="CL110" s="313"/>
      <c r="CM110" s="313"/>
      <c r="CN110" s="313"/>
      <c r="CO110" s="313"/>
      <c r="CP110" s="313"/>
      <c r="CQ110" s="313"/>
      <c r="CR110" s="313"/>
      <c r="CS110" s="313"/>
      <c r="CT110" s="313"/>
      <c r="CU110" s="313"/>
      <c r="CV110" s="313"/>
      <c r="CW110" s="313"/>
      <c r="CX110" s="313"/>
      <c r="CY110" s="313"/>
      <c r="CZ110" s="313"/>
      <c r="DA110" s="313"/>
      <c r="DB110" s="313"/>
      <c r="DC110" s="313"/>
      <c r="DD110" s="313"/>
      <c r="DE110" s="313"/>
      <c r="DF110" s="313"/>
      <c r="DG110" s="313"/>
      <c r="DH110" s="313"/>
      <c r="DI110" s="313"/>
      <c r="DJ110" s="313"/>
      <c r="DK110" s="313"/>
      <c r="DL110" s="313"/>
      <c r="DM110" s="313"/>
      <c r="DN110" s="313"/>
      <c r="DO110" s="313"/>
      <c r="DP110" s="313"/>
      <c r="DQ110" s="313"/>
      <c r="DR110" s="313"/>
      <c r="DS110" s="313"/>
      <c r="DT110" s="313"/>
      <c r="DU110" s="313"/>
      <c r="DV110" s="313"/>
      <c r="DW110" s="313"/>
      <c r="DX110" s="313"/>
      <c r="DY110" s="313"/>
      <c r="DZ110" s="313"/>
      <c r="EA110" s="313"/>
      <c r="EB110" s="313"/>
      <c r="EC110" s="313"/>
      <c r="ED110" s="313"/>
      <c r="EE110" s="313"/>
      <c r="EF110" s="313"/>
      <c r="EG110" s="313"/>
      <c r="EH110" s="313"/>
      <c r="EI110" s="313"/>
      <c r="EJ110" s="313"/>
      <c r="EK110" s="313"/>
      <c r="EL110" s="313"/>
      <c r="EM110" s="313"/>
      <c r="EN110" s="313"/>
      <c r="EO110" s="313"/>
      <c r="EP110" s="313"/>
      <c r="EQ110" s="313"/>
      <c r="ER110" s="313"/>
      <c r="ES110" s="313"/>
      <c r="ET110" s="313"/>
      <c r="EU110" s="313"/>
      <c r="EV110" s="313"/>
      <c r="EW110" s="313"/>
      <c r="EX110" s="313"/>
      <c r="EY110" s="313"/>
      <c r="EZ110" s="313"/>
      <c r="FA110" s="313"/>
      <c r="FB110" s="313"/>
      <c r="FC110" s="313"/>
      <c r="FD110" s="313"/>
      <c r="FE110" s="313"/>
      <c r="FF110" s="313"/>
      <c r="FG110" s="313"/>
      <c r="FH110" s="313"/>
      <c r="FI110" s="313"/>
      <c r="FJ110" s="313"/>
      <c r="FK110" s="313"/>
      <c r="FL110" s="313"/>
      <c r="FM110" s="313"/>
      <c r="FN110" s="313"/>
      <c r="FO110" s="313"/>
      <c r="FP110" s="313"/>
      <c r="FQ110" s="313"/>
      <c r="FR110" s="313"/>
      <c r="FS110" s="313"/>
      <c r="FT110" s="313"/>
      <c r="FU110" s="313"/>
      <c r="FV110" s="313"/>
      <c r="FW110" s="313"/>
      <c r="FX110" s="313"/>
      <c r="FY110" s="313"/>
      <c r="FZ110" s="313"/>
      <c r="GA110" s="313"/>
      <c r="GB110" s="313"/>
      <c r="GC110" s="313"/>
      <c r="GD110" s="313"/>
      <c r="GE110" s="313"/>
      <c r="GF110" s="113"/>
      <c r="GG110" s="113"/>
      <c r="GH110" s="113"/>
      <c r="GI110" s="113"/>
      <c r="GJ110" s="113"/>
      <c r="GK110" s="113"/>
      <c r="GL110" s="113"/>
      <c r="GM110" s="113"/>
    </row>
    <row r="111" spans="1:195" ht="11.25" hidden="1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</row>
    <row r="112" spans="1:195" ht="11.25" hidden="1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  <c r="GC112" s="113"/>
      <c r="GD112" s="113"/>
      <c r="GE112" s="113"/>
      <c r="GF112" s="113"/>
      <c r="GG112" s="113"/>
      <c r="GH112" s="113"/>
      <c r="GI112" s="113"/>
      <c r="GJ112" s="113"/>
      <c r="GK112" s="113"/>
      <c r="GL112" s="113"/>
      <c r="GM112" s="113"/>
    </row>
    <row r="113" spans="1:195" ht="11.25" hidden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  <c r="GC113" s="113"/>
      <c r="GD113" s="113"/>
      <c r="GE113" s="113"/>
      <c r="GF113" s="113"/>
      <c r="GG113" s="113"/>
      <c r="GH113" s="113"/>
      <c r="GI113" s="113"/>
      <c r="GJ113" s="113"/>
      <c r="GK113" s="113"/>
      <c r="GL113" s="113"/>
      <c r="GM113" s="113"/>
    </row>
    <row r="114" spans="1:195" ht="11.25" hidden="1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3"/>
      <c r="FI114" s="113"/>
      <c r="FJ114" s="113"/>
      <c r="FK114" s="113"/>
      <c r="FL114" s="113"/>
      <c r="FM114" s="113"/>
      <c r="FN114" s="113"/>
      <c r="FO114" s="113"/>
      <c r="FP114" s="113"/>
      <c r="FQ114" s="113"/>
      <c r="FR114" s="113"/>
      <c r="FS114" s="113"/>
      <c r="FT114" s="113"/>
      <c r="FU114" s="113"/>
      <c r="FV114" s="113"/>
      <c r="FW114" s="113"/>
      <c r="FX114" s="113"/>
      <c r="FY114" s="113"/>
      <c r="FZ114" s="113"/>
      <c r="GA114" s="113"/>
      <c r="GB114" s="113"/>
      <c r="GC114" s="113"/>
      <c r="GD114" s="113"/>
      <c r="GE114" s="113"/>
      <c r="GF114" s="113"/>
      <c r="GG114" s="113"/>
      <c r="GH114" s="113"/>
      <c r="GI114" s="113"/>
      <c r="GJ114" s="113"/>
      <c r="GK114" s="113"/>
      <c r="GL114" s="113"/>
      <c r="GM114" s="113"/>
    </row>
    <row r="115" spans="1:195" ht="11.25" hidden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T115" s="113"/>
      <c r="FU115" s="113"/>
      <c r="FV115" s="113"/>
      <c r="FW115" s="113"/>
      <c r="FX115" s="113"/>
      <c r="FY115" s="113"/>
      <c r="FZ115" s="113"/>
      <c r="GA115" s="113"/>
      <c r="GB115" s="113"/>
      <c r="GC115" s="113"/>
      <c r="GD115" s="113"/>
      <c r="GE115" s="113"/>
      <c r="GF115" s="113"/>
      <c r="GG115" s="113"/>
      <c r="GH115" s="113"/>
      <c r="GI115" s="113"/>
      <c r="GJ115" s="113"/>
      <c r="GK115" s="113"/>
      <c r="GL115" s="113"/>
      <c r="GM115" s="113"/>
    </row>
    <row r="116" spans="1:195" ht="11.25" hidden="1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  <c r="GC116" s="113"/>
      <c r="GD116" s="113"/>
      <c r="GE116" s="113"/>
      <c r="GF116" s="113"/>
      <c r="GG116" s="113"/>
      <c r="GH116" s="113"/>
      <c r="GI116" s="113"/>
      <c r="GJ116" s="113"/>
      <c r="GK116" s="113"/>
      <c r="GL116" s="113"/>
      <c r="GM116" s="113"/>
    </row>
    <row r="117" spans="1:195" ht="11.25" hidden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</row>
    <row r="118" spans="1:195" ht="11.25" hidden="1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T118" s="113"/>
      <c r="FU118" s="113"/>
      <c r="FV118" s="113"/>
      <c r="FW118" s="113"/>
      <c r="FX118" s="113"/>
      <c r="FY118" s="113"/>
      <c r="FZ118" s="113"/>
      <c r="GA118" s="113"/>
      <c r="GB118" s="113"/>
      <c r="GC118" s="113"/>
      <c r="GD118" s="113"/>
      <c r="GE118" s="113"/>
      <c r="GF118" s="113"/>
      <c r="GG118" s="113"/>
      <c r="GH118" s="113"/>
      <c r="GI118" s="113"/>
      <c r="GJ118" s="113"/>
      <c r="GK118" s="113"/>
      <c r="GL118" s="113"/>
      <c r="GM118" s="113"/>
    </row>
    <row r="119" spans="1:195" ht="11.25" hidden="1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S119" s="113"/>
      <c r="FT119" s="113"/>
      <c r="FU119" s="113"/>
      <c r="FV119" s="113"/>
      <c r="FW119" s="113"/>
      <c r="FX119" s="113"/>
      <c r="FY119" s="113"/>
      <c r="FZ119" s="113"/>
      <c r="GA119" s="113"/>
      <c r="GB119" s="113"/>
      <c r="GC119" s="113"/>
      <c r="GD119" s="113"/>
      <c r="GE119" s="113"/>
      <c r="GF119" s="113"/>
      <c r="GG119" s="113"/>
      <c r="GH119" s="113"/>
      <c r="GI119" s="113"/>
      <c r="GJ119" s="113"/>
      <c r="GK119" s="113"/>
      <c r="GL119" s="113"/>
      <c r="GM119" s="113"/>
    </row>
    <row r="120" spans="1:195" ht="11.25" hidden="1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</row>
    <row r="121" spans="1:195" ht="11.25" hidden="1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S121" s="113"/>
      <c r="FT121" s="113"/>
      <c r="FU121" s="113"/>
      <c r="FV121" s="113"/>
      <c r="FW121" s="113"/>
      <c r="FX121" s="113"/>
      <c r="FY121" s="113"/>
      <c r="FZ121" s="113"/>
      <c r="GA121" s="113"/>
      <c r="GB121" s="113"/>
      <c r="GC121" s="113"/>
      <c r="GD121" s="113"/>
      <c r="GE121" s="113"/>
      <c r="GF121" s="113"/>
      <c r="GG121" s="113"/>
      <c r="GH121" s="113"/>
      <c r="GI121" s="113"/>
      <c r="GJ121" s="113"/>
      <c r="GK121" s="113"/>
      <c r="GL121" s="113"/>
      <c r="GM121" s="113"/>
    </row>
    <row r="122" spans="1:195" ht="11.25" hidden="1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S122" s="113"/>
      <c r="FT122" s="113"/>
      <c r="FU122" s="113"/>
      <c r="FV122" s="113"/>
      <c r="FW122" s="113"/>
      <c r="FX122" s="113"/>
      <c r="FY122" s="113"/>
      <c r="FZ122" s="113"/>
      <c r="GA122" s="113"/>
      <c r="GB122" s="113"/>
      <c r="GC122" s="113"/>
      <c r="GD122" s="113"/>
      <c r="GE122" s="113"/>
      <c r="GF122" s="113"/>
      <c r="GG122" s="113"/>
      <c r="GH122" s="113"/>
      <c r="GI122" s="113"/>
      <c r="GJ122" s="113"/>
      <c r="GK122" s="113"/>
      <c r="GL122" s="113"/>
      <c r="GM122" s="113"/>
    </row>
    <row r="123" spans="1:195" ht="11.25" hidden="1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S123" s="113"/>
      <c r="FT123" s="113"/>
      <c r="FU123" s="113"/>
      <c r="FV123" s="113"/>
      <c r="FW123" s="113"/>
      <c r="FX123" s="113"/>
      <c r="FY123" s="113"/>
      <c r="FZ123" s="113"/>
      <c r="GA123" s="113"/>
      <c r="GB123" s="113"/>
      <c r="GC123" s="113"/>
      <c r="GD123" s="113"/>
      <c r="GE123" s="113"/>
      <c r="GF123" s="113"/>
      <c r="GG123" s="113"/>
      <c r="GH123" s="113"/>
      <c r="GI123" s="113"/>
      <c r="GJ123" s="113"/>
      <c r="GK123" s="113"/>
      <c r="GL123" s="113"/>
      <c r="GM123" s="113"/>
    </row>
    <row r="124" spans="1:195" ht="11.25" hidden="1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S124" s="113"/>
      <c r="FT124" s="113"/>
      <c r="FU124" s="113"/>
      <c r="FV124" s="113"/>
      <c r="FW124" s="113"/>
      <c r="FX124" s="113"/>
      <c r="FY124" s="113"/>
      <c r="FZ124" s="113"/>
      <c r="GA124" s="113"/>
      <c r="GB124" s="113"/>
      <c r="GC124" s="113"/>
      <c r="GD124" s="113"/>
      <c r="GE124" s="113"/>
      <c r="GF124" s="113"/>
      <c r="GG124" s="113"/>
      <c r="GH124" s="113"/>
      <c r="GI124" s="113"/>
      <c r="GJ124" s="113"/>
      <c r="GK124" s="113"/>
      <c r="GL124" s="113"/>
      <c r="GM124" s="113"/>
    </row>
    <row r="125" spans="1:195" ht="11.25" hidden="1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S125" s="113"/>
      <c r="FT125" s="113"/>
      <c r="FU125" s="113"/>
      <c r="FV125" s="113"/>
      <c r="FW125" s="113"/>
      <c r="FX125" s="113"/>
      <c r="FY125" s="113"/>
      <c r="FZ125" s="113"/>
      <c r="GA125" s="113"/>
      <c r="GB125" s="113"/>
      <c r="GC125" s="113"/>
      <c r="GD125" s="113"/>
      <c r="GE125" s="113"/>
      <c r="GF125" s="113"/>
      <c r="GG125" s="113"/>
      <c r="GH125" s="113"/>
      <c r="GI125" s="113"/>
      <c r="GJ125" s="113"/>
      <c r="GK125" s="113"/>
      <c r="GL125" s="113"/>
      <c r="GM125" s="113"/>
    </row>
    <row r="126" spans="1:195" ht="11.25" hidden="1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3"/>
      <c r="GA126" s="113"/>
      <c r="GB126" s="113"/>
      <c r="GC126" s="113"/>
      <c r="GD126" s="113"/>
      <c r="GE126" s="113"/>
      <c r="GF126" s="113"/>
      <c r="GG126" s="113"/>
      <c r="GH126" s="113"/>
      <c r="GI126" s="113"/>
      <c r="GJ126" s="113"/>
      <c r="GK126" s="113"/>
      <c r="GL126" s="113"/>
      <c r="GM126" s="113"/>
    </row>
    <row r="127" spans="1:195" ht="11.25" hidden="1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  <c r="GC127" s="113"/>
      <c r="GD127" s="113"/>
      <c r="GE127" s="113"/>
      <c r="GF127" s="113"/>
      <c r="GG127" s="113"/>
      <c r="GH127" s="113"/>
      <c r="GI127" s="113"/>
      <c r="GJ127" s="113"/>
      <c r="GK127" s="113"/>
      <c r="GL127" s="113"/>
      <c r="GM127" s="113"/>
    </row>
    <row r="128" spans="1:195" ht="11.25" hidden="1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  <c r="GD128" s="113"/>
      <c r="GE128" s="113"/>
      <c r="GF128" s="113"/>
      <c r="GG128" s="113"/>
      <c r="GH128" s="113"/>
      <c r="GI128" s="113"/>
      <c r="GJ128" s="113"/>
      <c r="GK128" s="113"/>
      <c r="GL128" s="113"/>
      <c r="GM128" s="113"/>
    </row>
    <row r="129" spans="1:195" ht="11.25" hidden="1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13"/>
      <c r="FM129" s="113"/>
      <c r="FN129" s="113"/>
      <c r="FO129" s="113"/>
      <c r="FP129" s="113"/>
      <c r="FQ129" s="113"/>
      <c r="FR129" s="113"/>
      <c r="FS129" s="113"/>
      <c r="FT129" s="113"/>
      <c r="FU129" s="113"/>
      <c r="FV129" s="113"/>
      <c r="FW129" s="113"/>
      <c r="FX129" s="113"/>
      <c r="FY129" s="113"/>
      <c r="FZ129" s="113"/>
      <c r="GA129" s="113"/>
      <c r="GB129" s="113"/>
      <c r="GC129" s="113"/>
      <c r="GD129" s="113"/>
      <c r="GE129" s="113"/>
      <c r="GF129" s="113"/>
      <c r="GG129" s="113"/>
      <c r="GH129" s="113"/>
      <c r="GI129" s="113"/>
      <c r="GJ129" s="113"/>
      <c r="GK129" s="113"/>
      <c r="GL129" s="113"/>
      <c r="GM129" s="113"/>
    </row>
    <row r="130" spans="1:195" ht="11.25" hidden="1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  <c r="FQ130" s="113"/>
      <c r="FR130" s="113"/>
      <c r="FS130" s="113"/>
      <c r="FT130" s="113"/>
      <c r="FU130" s="113"/>
      <c r="FV130" s="113"/>
      <c r="FW130" s="113"/>
      <c r="FX130" s="113"/>
      <c r="FY130" s="113"/>
      <c r="FZ130" s="113"/>
      <c r="GA130" s="113"/>
      <c r="GB130" s="113"/>
      <c r="GC130" s="113"/>
      <c r="GD130" s="113"/>
      <c r="GE130" s="113"/>
      <c r="GF130" s="113"/>
      <c r="GG130" s="113"/>
      <c r="GH130" s="113"/>
      <c r="GI130" s="113"/>
      <c r="GJ130" s="113"/>
      <c r="GK130" s="113"/>
      <c r="GL130" s="113"/>
      <c r="GM130" s="113"/>
    </row>
    <row r="131" spans="1:195" ht="11.25" hidden="1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S131" s="113"/>
      <c r="FT131" s="113"/>
      <c r="FU131" s="113"/>
      <c r="FV131" s="113"/>
      <c r="FW131" s="113"/>
      <c r="FX131" s="113"/>
      <c r="FY131" s="113"/>
      <c r="FZ131" s="113"/>
      <c r="GA131" s="113"/>
      <c r="GB131" s="113"/>
      <c r="GC131" s="113"/>
      <c r="GD131" s="113"/>
      <c r="GE131" s="113"/>
      <c r="GF131" s="113"/>
      <c r="GG131" s="113"/>
      <c r="GH131" s="113"/>
      <c r="GI131" s="113"/>
      <c r="GJ131" s="113"/>
      <c r="GK131" s="113"/>
      <c r="GL131" s="113"/>
      <c r="GM131" s="113"/>
    </row>
    <row r="132" spans="1:195" ht="11.25" hidden="1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3"/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3"/>
      <c r="FF132" s="113"/>
      <c r="FG132" s="113"/>
      <c r="FH132" s="113"/>
      <c r="FI132" s="113"/>
      <c r="FJ132" s="113"/>
      <c r="FK132" s="113"/>
      <c r="FL132" s="113"/>
      <c r="FM132" s="113"/>
      <c r="FN132" s="113"/>
      <c r="FO132" s="113"/>
      <c r="FP132" s="113"/>
      <c r="FQ132" s="113"/>
      <c r="FR132" s="113"/>
      <c r="FS132" s="113"/>
      <c r="FT132" s="113"/>
      <c r="FU132" s="113"/>
      <c r="FV132" s="113"/>
      <c r="FW132" s="113"/>
      <c r="FX132" s="113"/>
      <c r="FY132" s="113"/>
      <c r="FZ132" s="113"/>
      <c r="GA132" s="113"/>
      <c r="GB132" s="113"/>
      <c r="GC132" s="113"/>
      <c r="GD132" s="113"/>
      <c r="GE132" s="113"/>
      <c r="GF132" s="113"/>
      <c r="GG132" s="113"/>
      <c r="GH132" s="113"/>
      <c r="GI132" s="113"/>
      <c r="GJ132" s="113"/>
      <c r="GK132" s="113"/>
      <c r="GL132" s="113"/>
      <c r="GM132" s="113"/>
    </row>
    <row r="133" spans="1:195" ht="11.25" hidden="1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  <c r="FJ133" s="113"/>
      <c r="FK133" s="113"/>
      <c r="FL133" s="113"/>
      <c r="FM133" s="113"/>
      <c r="FN133" s="113"/>
      <c r="FO133" s="113"/>
      <c r="FP133" s="113"/>
      <c r="FQ133" s="113"/>
      <c r="FR133" s="113"/>
      <c r="FS133" s="113"/>
      <c r="FT133" s="113"/>
      <c r="FU133" s="113"/>
      <c r="FV133" s="113"/>
      <c r="FW133" s="113"/>
      <c r="FX133" s="113"/>
      <c r="FY133" s="113"/>
      <c r="FZ133" s="113"/>
      <c r="GA133" s="113"/>
      <c r="GB133" s="113"/>
      <c r="GC133" s="113"/>
      <c r="GD133" s="113"/>
      <c r="GE133" s="113"/>
      <c r="GF133" s="113"/>
      <c r="GG133" s="113"/>
      <c r="GH133" s="113"/>
      <c r="GI133" s="113"/>
      <c r="GJ133" s="113"/>
      <c r="GK133" s="113"/>
      <c r="GL133" s="113"/>
      <c r="GM133" s="113"/>
    </row>
    <row r="134" spans="1:195" ht="11.25" hidden="1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S134" s="113"/>
      <c r="FT134" s="113"/>
      <c r="FU134" s="113"/>
      <c r="FV134" s="113"/>
      <c r="FW134" s="113"/>
      <c r="FX134" s="113"/>
      <c r="FY134" s="113"/>
      <c r="FZ134" s="113"/>
      <c r="GA134" s="113"/>
      <c r="GB134" s="113"/>
      <c r="GC134" s="113"/>
      <c r="GD134" s="113"/>
      <c r="GE134" s="113"/>
      <c r="GF134" s="113"/>
      <c r="GG134" s="113"/>
      <c r="GH134" s="113"/>
      <c r="GI134" s="113"/>
      <c r="GJ134" s="113"/>
      <c r="GK134" s="113"/>
      <c r="GL134" s="113"/>
      <c r="GM134" s="113"/>
    </row>
    <row r="135" spans="1:195" ht="11.25" hidden="1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S135" s="113"/>
      <c r="FT135" s="113"/>
      <c r="FU135" s="113"/>
      <c r="FV135" s="113"/>
      <c r="FW135" s="113"/>
      <c r="FX135" s="113"/>
      <c r="FY135" s="113"/>
      <c r="FZ135" s="113"/>
      <c r="GA135" s="113"/>
      <c r="GB135" s="113"/>
      <c r="GC135" s="113"/>
      <c r="GD135" s="113"/>
      <c r="GE135" s="113"/>
      <c r="GF135" s="113"/>
      <c r="GG135" s="113"/>
      <c r="GH135" s="113"/>
      <c r="GI135" s="113"/>
      <c r="GJ135" s="113"/>
      <c r="GK135" s="113"/>
      <c r="GL135" s="113"/>
      <c r="GM135" s="113"/>
    </row>
    <row r="136" spans="1:195" ht="11.25" hidden="1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3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S136" s="113"/>
      <c r="FT136" s="113"/>
      <c r="FU136" s="113"/>
      <c r="FV136" s="113"/>
      <c r="FW136" s="113"/>
      <c r="FX136" s="113"/>
      <c r="FY136" s="113"/>
      <c r="FZ136" s="113"/>
      <c r="GA136" s="113"/>
      <c r="GB136" s="113"/>
      <c r="GC136" s="113"/>
      <c r="GD136" s="113"/>
      <c r="GE136" s="113"/>
      <c r="GF136" s="113"/>
      <c r="GG136" s="113"/>
      <c r="GH136" s="113"/>
      <c r="GI136" s="113"/>
      <c r="GJ136" s="113"/>
      <c r="GK136" s="113"/>
      <c r="GL136" s="113"/>
      <c r="GM136" s="113"/>
    </row>
    <row r="137" spans="1:195" ht="11.25" hidden="1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3"/>
      <c r="EF137" s="113"/>
      <c r="EG137" s="113"/>
      <c r="EH137" s="113"/>
      <c r="EI137" s="113"/>
      <c r="EJ137" s="113"/>
      <c r="EK137" s="113"/>
      <c r="EL137" s="113"/>
      <c r="EM137" s="113"/>
      <c r="EN137" s="113"/>
      <c r="EO137" s="113"/>
      <c r="EP137" s="113"/>
      <c r="EQ137" s="113"/>
      <c r="ER137" s="113"/>
      <c r="ES137" s="113"/>
      <c r="ET137" s="113"/>
      <c r="EU137" s="113"/>
      <c r="EV137" s="113"/>
      <c r="EW137" s="113"/>
      <c r="EX137" s="113"/>
      <c r="EY137" s="113"/>
      <c r="EZ137" s="113"/>
      <c r="FA137" s="113"/>
      <c r="FB137" s="113"/>
      <c r="FC137" s="113"/>
      <c r="FD137" s="113"/>
      <c r="FE137" s="113"/>
      <c r="FF137" s="113"/>
      <c r="FG137" s="113"/>
      <c r="FH137" s="113"/>
      <c r="FI137" s="113"/>
      <c r="FJ137" s="113"/>
      <c r="FK137" s="113"/>
      <c r="FL137" s="113"/>
      <c r="FM137" s="113"/>
      <c r="FN137" s="113"/>
      <c r="FO137" s="113"/>
      <c r="FP137" s="113"/>
      <c r="FQ137" s="113"/>
      <c r="FR137" s="113"/>
      <c r="FS137" s="113"/>
      <c r="FT137" s="113"/>
      <c r="FU137" s="113"/>
      <c r="FV137" s="113"/>
      <c r="FW137" s="113"/>
      <c r="FX137" s="113"/>
      <c r="FY137" s="113"/>
      <c r="FZ137" s="113"/>
      <c r="GA137" s="113"/>
      <c r="GB137" s="113"/>
      <c r="GC137" s="113"/>
      <c r="GD137" s="113"/>
      <c r="GE137" s="113"/>
      <c r="GF137" s="113"/>
      <c r="GG137" s="113"/>
      <c r="GH137" s="113"/>
      <c r="GI137" s="113"/>
      <c r="GJ137" s="113"/>
      <c r="GK137" s="113"/>
      <c r="GL137" s="113"/>
      <c r="GM137" s="113"/>
    </row>
    <row r="138" spans="1:195" ht="11.25" hidden="1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3"/>
      <c r="FK138" s="113"/>
      <c r="FL138" s="113"/>
      <c r="FM138" s="113"/>
      <c r="FN138" s="113"/>
      <c r="FO138" s="113"/>
      <c r="FP138" s="113"/>
      <c r="FQ138" s="113"/>
      <c r="FR138" s="113"/>
      <c r="FS138" s="113"/>
      <c r="FT138" s="113"/>
      <c r="FU138" s="113"/>
      <c r="FV138" s="113"/>
      <c r="FW138" s="113"/>
      <c r="FX138" s="113"/>
      <c r="FY138" s="113"/>
      <c r="FZ138" s="113"/>
      <c r="GA138" s="113"/>
      <c r="GB138" s="113"/>
      <c r="GC138" s="113"/>
      <c r="GD138" s="113"/>
      <c r="GE138" s="113"/>
      <c r="GF138" s="113"/>
      <c r="GG138" s="113"/>
      <c r="GH138" s="113"/>
      <c r="GI138" s="113"/>
      <c r="GJ138" s="113"/>
      <c r="GK138" s="113"/>
      <c r="GL138" s="113"/>
      <c r="GM138" s="113"/>
    </row>
    <row r="139" spans="1:195" ht="11.25" hidden="1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  <c r="FZ139" s="113"/>
      <c r="GA139" s="113"/>
      <c r="GB139" s="113"/>
      <c r="GC139" s="113"/>
      <c r="GD139" s="113"/>
      <c r="GE139" s="113"/>
      <c r="GF139" s="113"/>
      <c r="GG139" s="113"/>
      <c r="GH139" s="113"/>
      <c r="GI139" s="113"/>
      <c r="GJ139" s="113"/>
      <c r="GK139" s="113"/>
      <c r="GL139" s="113"/>
      <c r="GM139" s="113"/>
    </row>
    <row r="140" spans="1:195" ht="11.25" hidden="1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  <c r="FZ140" s="113"/>
      <c r="GA140" s="113"/>
      <c r="GB140" s="113"/>
      <c r="GC140" s="113"/>
      <c r="GD140" s="113"/>
      <c r="GE140" s="113"/>
      <c r="GF140" s="113"/>
      <c r="GG140" s="113"/>
      <c r="GH140" s="113"/>
      <c r="GI140" s="113"/>
      <c r="GJ140" s="113"/>
      <c r="GK140" s="113"/>
      <c r="GL140" s="113"/>
      <c r="GM140" s="113"/>
    </row>
    <row r="141" spans="1:195" ht="11.25" hidden="1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  <c r="FZ141" s="113"/>
      <c r="GA141" s="113"/>
      <c r="GB141" s="113"/>
      <c r="GC141" s="113"/>
      <c r="GD141" s="113"/>
      <c r="GE141" s="113"/>
      <c r="GF141" s="113"/>
      <c r="GG141" s="113"/>
      <c r="GH141" s="113"/>
      <c r="GI141" s="113"/>
      <c r="GJ141" s="113"/>
      <c r="GK141" s="113"/>
      <c r="GL141" s="113"/>
      <c r="GM141" s="113"/>
    </row>
    <row r="142" spans="1:195" ht="11.25" hidden="1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113"/>
      <c r="GE142" s="113"/>
      <c r="GF142" s="113"/>
      <c r="GG142" s="113"/>
      <c r="GH142" s="113"/>
      <c r="GI142" s="113"/>
      <c r="GJ142" s="113"/>
      <c r="GK142" s="113"/>
      <c r="GL142" s="113"/>
      <c r="GM142" s="113"/>
    </row>
    <row r="143" spans="1:195" ht="11.25" hidden="1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113"/>
      <c r="GE143" s="113"/>
      <c r="GF143" s="113"/>
      <c r="GG143" s="113"/>
      <c r="GH143" s="113"/>
      <c r="GI143" s="113"/>
      <c r="GJ143" s="113"/>
      <c r="GK143" s="113"/>
      <c r="GL143" s="113"/>
      <c r="GM143" s="113"/>
    </row>
    <row r="144" spans="1:195" ht="11.25" hidden="1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  <c r="GK144" s="113"/>
      <c r="GL144" s="113"/>
      <c r="GM144" s="113"/>
    </row>
    <row r="145" spans="1:195" ht="11.25" hidden="1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113"/>
      <c r="GE145" s="113"/>
      <c r="GF145" s="113"/>
      <c r="GG145" s="113"/>
      <c r="GH145" s="113"/>
      <c r="GI145" s="113"/>
      <c r="GJ145" s="113"/>
      <c r="GK145" s="113"/>
      <c r="GL145" s="113"/>
      <c r="GM145" s="113"/>
    </row>
    <row r="146" spans="1:195" ht="11.25" hidden="1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113"/>
      <c r="GE146" s="113"/>
      <c r="GF146" s="113"/>
      <c r="GG146" s="113"/>
      <c r="GH146" s="113"/>
      <c r="GI146" s="113"/>
      <c r="GJ146" s="113"/>
      <c r="GK146" s="113"/>
      <c r="GL146" s="113"/>
      <c r="GM146" s="113"/>
    </row>
    <row r="147" spans="1:195" ht="11.25" hidden="1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113"/>
      <c r="GE147" s="113"/>
      <c r="GF147" s="113"/>
      <c r="GG147" s="113"/>
      <c r="GH147" s="113"/>
      <c r="GI147" s="113"/>
      <c r="GJ147" s="113"/>
      <c r="GK147" s="113"/>
      <c r="GL147" s="113"/>
      <c r="GM147" s="113"/>
    </row>
    <row r="148" spans="1:195" ht="11.25" hidden="1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113"/>
      <c r="GE148" s="113"/>
      <c r="GF148" s="113"/>
      <c r="GG148" s="113"/>
      <c r="GH148" s="113"/>
      <c r="GI148" s="113"/>
      <c r="GJ148" s="113"/>
      <c r="GK148" s="113"/>
      <c r="GL148" s="113"/>
      <c r="GM148" s="113"/>
    </row>
    <row r="149" spans="1:195" ht="11.25" hidden="1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3"/>
      <c r="CO149" s="113"/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3"/>
      <c r="DE149" s="113"/>
      <c r="DF149" s="113"/>
      <c r="DG149" s="113"/>
      <c r="DH149" s="113"/>
      <c r="DI149" s="113"/>
      <c r="DJ149" s="113"/>
      <c r="DK149" s="113"/>
      <c r="DL149" s="113"/>
      <c r="DM149" s="113"/>
      <c r="DN149" s="113"/>
      <c r="DO149" s="113"/>
      <c r="DP149" s="113"/>
      <c r="DQ149" s="113"/>
      <c r="DR149" s="113"/>
      <c r="DS149" s="113"/>
      <c r="DT149" s="113"/>
      <c r="DU149" s="113"/>
      <c r="DV149" s="113"/>
      <c r="DW149" s="113"/>
      <c r="DX149" s="113"/>
      <c r="DY149" s="113"/>
      <c r="DZ149" s="113"/>
      <c r="EA149" s="113"/>
      <c r="EB149" s="113"/>
      <c r="EC149" s="113"/>
      <c r="ED149" s="113"/>
      <c r="EE149" s="113"/>
      <c r="EF149" s="113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3"/>
      <c r="FK149" s="113"/>
      <c r="FL149" s="113"/>
      <c r="FM149" s="113"/>
      <c r="FN149" s="113"/>
      <c r="FO149" s="113"/>
      <c r="FP149" s="113"/>
      <c r="FQ149" s="113"/>
      <c r="FR149" s="113"/>
      <c r="FS149" s="113"/>
      <c r="FT149" s="113"/>
      <c r="FU149" s="113"/>
      <c r="FV149" s="113"/>
      <c r="FW149" s="113"/>
      <c r="FX149" s="113"/>
      <c r="FY149" s="113"/>
      <c r="FZ149" s="113"/>
      <c r="GA149" s="113"/>
      <c r="GB149" s="113"/>
      <c r="GC149" s="113"/>
      <c r="GD149" s="113"/>
      <c r="GE149" s="113"/>
      <c r="GF149" s="113"/>
      <c r="GG149" s="113"/>
      <c r="GH149" s="113"/>
      <c r="GI149" s="113"/>
      <c r="GJ149" s="113"/>
      <c r="GK149" s="113"/>
      <c r="GL149" s="113"/>
      <c r="GM149" s="113"/>
    </row>
    <row r="150" spans="1:195" ht="11.25" hidden="1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113"/>
      <c r="GE150" s="113"/>
      <c r="GF150" s="113"/>
      <c r="GG150" s="113"/>
      <c r="GH150" s="113"/>
      <c r="GI150" s="113"/>
      <c r="GJ150" s="113"/>
      <c r="GK150" s="113"/>
      <c r="GL150" s="113"/>
      <c r="GM150" s="113"/>
    </row>
    <row r="151" spans="1:195" ht="11.25" hidden="1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113"/>
      <c r="GE151" s="113"/>
      <c r="GF151" s="113"/>
      <c r="GG151" s="113"/>
      <c r="GH151" s="113"/>
      <c r="GI151" s="113"/>
      <c r="GJ151" s="113"/>
      <c r="GK151" s="113"/>
      <c r="GL151" s="113"/>
      <c r="GM151" s="113"/>
    </row>
    <row r="152" spans="1:195" ht="11.25" hidden="1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113"/>
      <c r="GE152" s="113"/>
      <c r="GF152" s="113"/>
      <c r="GG152" s="113"/>
      <c r="GH152" s="113"/>
      <c r="GI152" s="113"/>
      <c r="GJ152" s="113"/>
      <c r="GK152" s="113"/>
      <c r="GL152" s="113"/>
      <c r="GM152" s="113"/>
    </row>
    <row r="153" spans="1:195" ht="11.25" hidden="1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  <c r="GC153" s="113"/>
      <c r="GD153" s="113"/>
      <c r="GE153" s="113"/>
      <c r="GF153" s="113"/>
      <c r="GG153" s="113"/>
      <c r="GH153" s="113"/>
      <c r="GI153" s="113"/>
      <c r="GJ153" s="113"/>
      <c r="GK153" s="113"/>
      <c r="GL153" s="113"/>
      <c r="GM153" s="113"/>
    </row>
    <row r="154" spans="1:195" ht="11.25" hidden="1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  <c r="FH154" s="113"/>
      <c r="FI154" s="113"/>
      <c r="FJ154" s="113"/>
      <c r="FK154" s="113"/>
      <c r="FL154" s="113"/>
      <c r="FM154" s="113"/>
      <c r="FN154" s="113"/>
      <c r="FO154" s="113"/>
      <c r="FP154" s="113"/>
      <c r="FQ154" s="113"/>
      <c r="FR154" s="113"/>
      <c r="FS154" s="113"/>
      <c r="FT154" s="113"/>
      <c r="FU154" s="113"/>
      <c r="FV154" s="113"/>
      <c r="FW154" s="113"/>
      <c r="FX154" s="113"/>
      <c r="FY154" s="113"/>
      <c r="FZ154" s="113"/>
      <c r="GA154" s="113"/>
      <c r="GB154" s="113"/>
      <c r="GC154" s="113"/>
      <c r="GD154" s="113"/>
      <c r="GE154" s="113"/>
      <c r="GF154" s="113"/>
      <c r="GG154" s="113"/>
      <c r="GH154" s="113"/>
      <c r="GI154" s="113"/>
      <c r="GJ154" s="113"/>
      <c r="GK154" s="113"/>
      <c r="GL154" s="113"/>
      <c r="GM154" s="113"/>
    </row>
    <row r="155" spans="1:195" ht="11.25" hidden="1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13"/>
      <c r="EF155" s="113"/>
      <c r="EG155" s="113"/>
      <c r="EH155" s="113"/>
      <c r="EI155" s="113"/>
      <c r="EJ155" s="113"/>
      <c r="EK155" s="113"/>
      <c r="EL155" s="113"/>
      <c r="EM155" s="113"/>
      <c r="EN155" s="113"/>
      <c r="EO155" s="113"/>
      <c r="EP155" s="113"/>
      <c r="EQ155" s="113"/>
      <c r="ER155" s="113"/>
      <c r="ES155" s="113"/>
      <c r="ET155" s="113"/>
      <c r="EU155" s="113"/>
      <c r="EV155" s="113"/>
      <c r="EW155" s="113"/>
      <c r="EX155" s="113"/>
      <c r="EY155" s="113"/>
      <c r="EZ155" s="113"/>
      <c r="FA155" s="113"/>
      <c r="FB155" s="113"/>
      <c r="FC155" s="113"/>
      <c r="FD155" s="113"/>
      <c r="FE155" s="113"/>
      <c r="FF155" s="113"/>
      <c r="FG155" s="113"/>
      <c r="FH155" s="113"/>
      <c r="FI155" s="113"/>
      <c r="FJ155" s="113"/>
      <c r="FK155" s="113"/>
      <c r="FL155" s="113"/>
      <c r="FM155" s="113"/>
      <c r="FN155" s="113"/>
      <c r="FO155" s="113"/>
      <c r="FP155" s="113"/>
      <c r="FQ155" s="113"/>
      <c r="FR155" s="113"/>
      <c r="FS155" s="113"/>
      <c r="FT155" s="113"/>
      <c r="FU155" s="113"/>
      <c r="FV155" s="113"/>
      <c r="FW155" s="113"/>
      <c r="FX155" s="113"/>
      <c r="FY155" s="113"/>
      <c r="FZ155" s="113"/>
      <c r="GA155" s="113"/>
      <c r="GB155" s="113"/>
      <c r="GC155" s="113"/>
      <c r="GD155" s="113"/>
      <c r="GE155" s="113"/>
      <c r="GF155" s="113"/>
      <c r="GG155" s="113"/>
      <c r="GH155" s="113"/>
      <c r="GI155" s="113"/>
      <c r="GJ155" s="113"/>
      <c r="GK155" s="113"/>
      <c r="GL155" s="113"/>
      <c r="GM155" s="113"/>
    </row>
    <row r="156" spans="1:195" ht="11.25" hidden="1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  <c r="DE156" s="113"/>
      <c r="DF156" s="113"/>
      <c r="DG156" s="113"/>
      <c r="DH156" s="113"/>
      <c r="DI156" s="113"/>
      <c r="DJ156" s="113"/>
      <c r="DK156" s="113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3"/>
      <c r="DV156" s="113"/>
      <c r="DW156" s="113"/>
      <c r="DX156" s="113"/>
      <c r="DY156" s="113"/>
      <c r="DZ156" s="113"/>
      <c r="EA156" s="113"/>
      <c r="EB156" s="113"/>
      <c r="EC156" s="113"/>
      <c r="ED156" s="113"/>
      <c r="EE156" s="113"/>
      <c r="EF156" s="113"/>
      <c r="EG156" s="113"/>
      <c r="EH156" s="113"/>
      <c r="EI156" s="113"/>
      <c r="EJ156" s="113"/>
      <c r="EK156" s="113"/>
      <c r="EL156" s="113"/>
      <c r="EM156" s="113"/>
      <c r="EN156" s="113"/>
      <c r="EO156" s="113"/>
      <c r="EP156" s="113"/>
      <c r="EQ156" s="113"/>
      <c r="ER156" s="113"/>
      <c r="ES156" s="113"/>
      <c r="ET156" s="113"/>
      <c r="EU156" s="113"/>
      <c r="EV156" s="113"/>
      <c r="EW156" s="113"/>
      <c r="EX156" s="113"/>
      <c r="EY156" s="113"/>
      <c r="EZ156" s="113"/>
      <c r="FA156" s="113"/>
      <c r="FB156" s="113"/>
      <c r="FC156" s="113"/>
      <c r="FD156" s="113"/>
      <c r="FE156" s="113"/>
      <c r="FF156" s="113"/>
      <c r="FG156" s="113"/>
      <c r="FH156" s="113"/>
      <c r="FI156" s="113"/>
      <c r="FJ156" s="113"/>
      <c r="FK156" s="113"/>
      <c r="FL156" s="113"/>
      <c r="FM156" s="113"/>
      <c r="FN156" s="113"/>
      <c r="FO156" s="113"/>
      <c r="FP156" s="113"/>
      <c r="FQ156" s="113"/>
      <c r="FR156" s="113"/>
      <c r="FS156" s="113"/>
      <c r="FT156" s="113"/>
      <c r="FU156" s="113"/>
      <c r="FV156" s="113"/>
      <c r="FW156" s="113"/>
      <c r="FX156" s="113"/>
      <c r="FY156" s="113"/>
      <c r="FZ156" s="113"/>
      <c r="GA156" s="113"/>
      <c r="GB156" s="113"/>
      <c r="GC156" s="113"/>
      <c r="GD156" s="113"/>
      <c r="GE156" s="113"/>
      <c r="GF156" s="113"/>
      <c r="GG156" s="113"/>
      <c r="GH156" s="113"/>
      <c r="GI156" s="113"/>
      <c r="GJ156" s="113"/>
      <c r="GK156" s="113"/>
      <c r="GL156" s="113"/>
      <c r="GM156" s="113"/>
    </row>
    <row r="157" spans="1:195" ht="11.25" hidden="1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3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13"/>
      <c r="EF157" s="113"/>
      <c r="EG157" s="113"/>
      <c r="EH157" s="113"/>
      <c r="EI157" s="113"/>
      <c r="EJ157" s="113"/>
      <c r="EK157" s="113"/>
      <c r="EL157" s="113"/>
      <c r="EM157" s="113"/>
      <c r="EN157" s="113"/>
      <c r="EO157" s="113"/>
      <c r="EP157" s="113"/>
      <c r="EQ157" s="113"/>
      <c r="ER157" s="113"/>
      <c r="ES157" s="113"/>
      <c r="ET157" s="113"/>
      <c r="EU157" s="113"/>
      <c r="EV157" s="113"/>
      <c r="EW157" s="113"/>
      <c r="EX157" s="113"/>
      <c r="EY157" s="113"/>
      <c r="EZ157" s="113"/>
      <c r="FA157" s="113"/>
      <c r="FB157" s="113"/>
      <c r="FC157" s="113"/>
      <c r="FD157" s="113"/>
      <c r="FE157" s="113"/>
      <c r="FF157" s="113"/>
      <c r="FG157" s="113"/>
      <c r="FH157" s="113"/>
      <c r="FI157" s="113"/>
      <c r="FJ157" s="113"/>
      <c r="FK157" s="113"/>
      <c r="FL157" s="113"/>
      <c r="FM157" s="113"/>
      <c r="FN157" s="113"/>
      <c r="FO157" s="113"/>
      <c r="FP157" s="113"/>
      <c r="FQ157" s="113"/>
      <c r="FR157" s="113"/>
      <c r="FS157" s="113"/>
      <c r="FT157" s="113"/>
      <c r="FU157" s="113"/>
      <c r="FV157" s="113"/>
      <c r="FW157" s="113"/>
      <c r="FX157" s="113"/>
      <c r="FY157" s="113"/>
      <c r="FZ157" s="113"/>
      <c r="GA157" s="113"/>
      <c r="GB157" s="113"/>
      <c r="GC157" s="113"/>
      <c r="GD157" s="113"/>
      <c r="GE157" s="113"/>
      <c r="GF157" s="113"/>
      <c r="GG157" s="113"/>
      <c r="GH157" s="113"/>
      <c r="GI157" s="113"/>
      <c r="GJ157" s="113"/>
      <c r="GK157" s="113"/>
      <c r="GL157" s="113"/>
      <c r="GM157" s="113"/>
    </row>
    <row r="158" spans="1:195" ht="11.25" hidden="1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3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3"/>
      <c r="DY158" s="113"/>
      <c r="DZ158" s="113"/>
      <c r="EA158" s="113"/>
      <c r="EB158" s="113"/>
      <c r="EC158" s="113"/>
      <c r="ED158" s="113"/>
      <c r="EE158" s="113"/>
      <c r="EF158" s="113"/>
      <c r="EG158" s="113"/>
      <c r="EH158" s="113"/>
      <c r="EI158" s="113"/>
      <c r="EJ158" s="113"/>
      <c r="EK158" s="113"/>
      <c r="EL158" s="113"/>
      <c r="EM158" s="113"/>
      <c r="EN158" s="113"/>
      <c r="EO158" s="113"/>
      <c r="EP158" s="113"/>
      <c r="EQ158" s="113"/>
      <c r="ER158" s="113"/>
      <c r="ES158" s="113"/>
      <c r="ET158" s="113"/>
      <c r="EU158" s="113"/>
      <c r="EV158" s="113"/>
      <c r="EW158" s="113"/>
      <c r="EX158" s="113"/>
      <c r="EY158" s="113"/>
      <c r="EZ158" s="113"/>
      <c r="FA158" s="113"/>
      <c r="FB158" s="113"/>
      <c r="FC158" s="113"/>
      <c r="FD158" s="113"/>
      <c r="FE158" s="113"/>
      <c r="FF158" s="113"/>
      <c r="FG158" s="113"/>
      <c r="FH158" s="113"/>
      <c r="FI158" s="113"/>
      <c r="FJ158" s="113"/>
      <c r="FK158" s="113"/>
      <c r="FL158" s="113"/>
      <c r="FM158" s="113"/>
      <c r="FN158" s="113"/>
      <c r="FO158" s="113"/>
      <c r="FP158" s="113"/>
      <c r="FQ158" s="113"/>
      <c r="FR158" s="113"/>
      <c r="FS158" s="113"/>
      <c r="FT158" s="113"/>
      <c r="FU158" s="113"/>
      <c r="FV158" s="113"/>
      <c r="FW158" s="113"/>
      <c r="FX158" s="113"/>
      <c r="FY158" s="113"/>
      <c r="FZ158" s="113"/>
      <c r="GA158" s="113"/>
      <c r="GB158" s="113"/>
      <c r="GC158" s="113"/>
      <c r="GD158" s="113"/>
      <c r="GE158" s="113"/>
      <c r="GF158" s="113"/>
      <c r="GG158" s="113"/>
      <c r="GH158" s="113"/>
      <c r="GI158" s="113"/>
      <c r="GJ158" s="113"/>
      <c r="GK158" s="113"/>
      <c r="GL158" s="113"/>
      <c r="GM158" s="113"/>
    </row>
    <row r="159" spans="1:195" ht="11.25" hidden="1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3"/>
      <c r="CO159" s="113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3"/>
      <c r="DE159" s="113"/>
      <c r="DF159" s="113"/>
      <c r="DG159" s="113"/>
      <c r="DH159" s="113"/>
      <c r="DI159" s="113"/>
      <c r="DJ159" s="113"/>
      <c r="DK159" s="113"/>
      <c r="DL159" s="113"/>
      <c r="DM159" s="113"/>
      <c r="DN159" s="113"/>
      <c r="DO159" s="113"/>
      <c r="DP159" s="113"/>
      <c r="DQ159" s="113"/>
      <c r="DR159" s="113"/>
      <c r="DS159" s="113"/>
      <c r="DT159" s="113"/>
      <c r="DU159" s="113"/>
      <c r="DV159" s="113"/>
      <c r="DW159" s="113"/>
      <c r="DX159" s="113"/>
      <c r="DY159" s="113"/>
      <c r="DZ159" s="113"/>
      <c r="EA159" s="113"/>
      <c r="EB159" s="113"/>
      <c r="EC159" s="113"/>
      <c r="ED159" s="113"/>
      <c r="EE159" s="113"/>
      <c r="EF159" s="113"/>
      <c r="EG159" s="113"/>
      <c r="EH159" s="113"/>
      <c r="EI159" s="113"/>
      <c r="EJ159" s="113"/>
      <c r="EK159" s="113"/>
      <c r="EL159" s="113"/>
      <c r="EM159" s="113"/>
      <c r="EN159" s="113"/>
      <c r="EO159" s="113"/>
      <c r="EP159" s="113"/>
      <c r="EQ159" s="113"/>
      <c r="ER159" s="113"/>
      <c r="ES159" s="113"/>
      <c r="ET159" s="113"/>
      <c r="EU159" s="113"/>
      <c r="EV159" s="113"/>
      <c r="EW159" s="113"/>
      <c r="EX159" s="113"/>
      <c r="EY159" s="113"/>
      <c r="EZ159" s="113"/>
      <c r="FA159" s="113"/>
      <c r="FB159" s="113"/>
      <c r="FC159" s="113"/>
      <c r="FD159" s="113"/>
      <c r="FE159" s="113"/>
      <c r="FF159" s="113"/>
      <c r="FG159" s="113"/>
      <c r="FH159" s="113"/>
      <c r="FI159" s="113"/>
      <c r="FJ159" s="113"/>
      <c r="FK159" s="113"/>
      <c r="FL159" s="113"/>
      <c r="FM159" s="113"/>
      <c r="FN159" s="113"/>
      <c r="FO159" s="113"/>
      <c r="FP159" s="113"/>
      <c r="FQ159" s="113"/>
      <c r="FR159" s="113"/>
      <c r="FS159" s="113"/>
      <c r="FT159" s="113"/>
      <c r="FU159" s="113"/>
      <c r="FV159" s="113"/>
      <c r="FW159" s="113"/>
      <c r="FX159" s="113"/>
      <c r="FY159" s="113"/>
      <c r="FZ159" s="113"/>
      <c r="GA159" s="113"/>
      <c r="GB159" s="113"/>
      <c r="GC159" s="113"/>
      <c r="GD159" s="113"/>
      <c r="GE159" s="113"/>
      <c r="GF159" s="113"/>
      <c r="GG159" s="113"/>
      <c r="GH159" s="113"/>
      <c r="GI159" s="113"/>
      <c r="GJ159" s="113"/>
      <c r="GK159" s="113"/>
      <c r="GL159" s="113"/>
      <c r="GM159" s="113"/>
    </row>
    <row r="160" spans="1:195" ht="11.25" hidden="1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3"/>
      <c r="DE160" s="113"/>
      <c r="DF160" s="113"/>
      <c r="DG160" s="113"/>
      <c r="DH160" s="113"/>
      <c r="DI160" s="113"/>
      <c r="DJ160" s="113"/>
      <c r="DK160" s="113"/>
      <c r="DL160" s="113"/>
      <c r="DM160" s="113"/>
      <c r="DN160" s="113"/>
      <c r="DO160" s="113"/>
      <c r="DP160" s="113"/>
      <c r="DQ160" s="113"/>
      <c r="DR160" s="113"/>
      <c r="DS160" s="113"/>
      <c r="DT160" s="113"/>
      <c r="DU160" s="113"/>
      <c r="DV160" s="113"/>
      <c r="DW160" s="113"/>
      <c r="DX160" s="113"/>
      <c r="DY160" s="113"/>
      <c r="DZ160" s="113"/>
      <c r="EA160" s="113"/>
      <c r="EB160" s="113"/>
      <c r="EC160" s="113"/>
      <c r="ED160" s="113"/>
      <c r="EE160" s="113"/>
      <c r="EF160" s="113"/>
      <c r="EG160" s="113"/>
      <c r="EH160" s="113"/>
      <c r="EI160" s="113"/>
      <c r="EJ160" s="113"/>
      <c r="EK160" s="113"/>
      <c r="EL160" s="113"/>
      <c r="EM160" s="113"/>
      <c r="EN160" s="113"/>
      <c r="EO160" s="113"/>
      <c r="EP160" s="113"/>
      <c r="EQ160" s="113"/>
      <c r="ER160" s="113"/>
      <c r="ES160" s="113"/>
      <c r="ET160" s="113"/>
      <c r="EU160" s="113"/>
      <c r="EV160" s="113"/>
      <c r="EW160" s="113"/>
      <c r="EX160" s="113"/>
      <c r="EY160" s="113"/>
      <c r="EZ160" s="113"/>
      <c r="FA160" s="113"/>
      <c r="FB160" s="113"/>
      <c r="FC160" s="113"/>
      <c r="FD160" s="113"/>
      <c r="FE160" s="113"/>
      <c r="FF160" s="113"/>
      <c r="FG160" s="113"/>
      <c r="FH160" s="113"/>
      <c r="FI160" s="113"/>
      <c r="FJ160" s="113"/>
      <c r="FK160" s="113"/>
      <c r="FL160" s="113"/>
      <c r="FM160" s="113"/>
      <c r="FN160" s="113"/>
      <c r="FO160" s="113"/>
      <c r="FP160" s="113"/>
      <c r="FQ160" s="113"/>
      <c r="FR160" s="113"/>
      <c r="FS160" s="113"/>
      <c r="FT160" s="113"/>
      <c r="FU160" s="113"/>
      <c r="FV160" s="113"/>
      <c r="FW160" s="113"/>
      <c r="FX160" s="113"/>
      <c r="FY160" s="113"/>
      <c r="FZ160" s="113"/>
      <c r="GA160" s="113"/>
      <c r="GB160" s="113"/>
      <c r="GC160" s="113"/>
      <c r="GD160" s="113"/>
      <c r="GE160" s="113"/>
      <c r="GF160" s="113"/>
      <c r="GG160" s="113"/>
      <c r="GH160" s="113"/>
      <c r="GI160" s="113"/>
      <c r="GJ160" s="113"/>
      <c r="GK160" s="113"/>
      <c r="GL160" s="113"/>
      <c r="GM160" s="113"/>
    </row>
    <row r="161" spans="1:195" ht="11.25" hidden="1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3"/>
      <c r="CO161" s="113"/>
      <c r="CP161" s="113"/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3"/>
      <c r="DE161" s="113"/>
      <c r="DF161" s="113"/>
      <c r="DG161" s="113"/>
      <c r="DH161" s="113"/>
      <c r="DI161" s="113"/>
      <c r="DJ161" s="113"/>
      <c r="DK161" s="113"/>
      <c r="DL161" s="113"/>
      <c r="DM161" s="113"/>
      <c r="DN161" s="113"/>
      <c r="DO161" s="113"/>
      <c r="DP161" s="113"/>
      <c r="DQ161" s="113"/>
      <c r="DR161" s="113"/>
      <c r="DS161" s="113"/>
      <c r="DT161" s="113"/>
      <c r="DU161" s="113"/>
      <c r="DV161" s="113"/>
      <c r="DW161" s="113"/>
      <c r="DX161" s="113"/>
      <c r="DY161" s="113"/>
      <c r="DZ161" s="113"/>
      <c r="EA161" s="113"/>
      <c r="EB161" s="113"/>
      <c r="EC161" s="113"/>
      <c r="ED161" s="113"/>
      <c r="EE161" s="113"/>
      <c r="EF161" s="113"/>
      <c r="EG161" s="113"/>
      <c r="EH161" s="113"/>
      <c r="EI161" s="113"/>
      <c r="EJ161" s="113"/>
      <c r="EK161" s="113"/>
      <c r="EL161" s="113"/>
      <c r="EM161" s="113"/>
      <c r="EN161" s="113"/>
      <c r="EO161" s="113"/>
      <c r="EP161" s="113"/>
      <c r="EQ161" s="113"/>
      <c r="ER161" s="113"/>
      <c r="ES161" s="113"/>
      <c r="ET161" s="113"/>
      <c r="EU161" s="113"/>
      <c r="EV161" s="113"/>
      <c r="EW161" s="113"/>
      <c r="EX161" s="113"/>
      <c r="EY161" s="113"/>
      <c r="EZ161" s="113"/>
      <c r="FA161" s="113"/>
      <c r="FB161" s="113"/>
      <c r="FC161" s="113"/>
      <c r="FD161" s="113"/>
      <c r="FE161" s="113"/>
      <c r="FF161" s="113"/>
      <c r="FG161" s="113"/>
      <c r="FH161" s="113"/>
      <c r="FI161" s="113"/>
      <c r="FJ161" s="113"/>
      <c r="FK161" s="113"/>
      <c r="FL161" s="113"/>
      <c r="FM161" s="113"/>
      <c r="FN161" s="113"/>
      <c r="FO161" s="113"/>
      <c r="FP161" s="113"/>
      <c r="FQ161" s="113"/>
      <c r="FR161" s="113"/>
      <c r="FS161" s="113"/>
      <c r="FT161" s="113"/>
      <c r="FU161" s="113"/>
      <c r="FV161" s="113"/>
      <c r="FW161" s="113"/>
      <c r="FX161" s="113"/>
      <c r="FY161" s="113"/>
      <c r="FZ161" s="113"/>
      <c r="GA161" s="113"/>
      <c r="GB161" s="113"/>
      <c r="GC161" s="113"/>
      <c r="GD161" s="113"/>
      <c r="GE161" s="113"/>
      <c r="GF161" s="113"/>
      <c r="GG161" s="113"/>
      <c r="GH161" s="113"/>
      <c r="GI161" s="113"/>
      <c r="GJ161" s="113"/>
      <c r="GK161" s="113"/>
      <c r="GL161" s="113"/>
      <c r="GM161" s="113"/>
    </row>
    <row r="162" spans="1:195" ht="11.25" hidden="1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3"/>
      <c r="CO162" s="113"/>
      <c r="CP162" s="113"/>
      <c r="CQ162" s="113"/>
      <c r="CR162" s="113"/>
      <c r="CS162" s="113"/>
      <c r="CT162" s="113"/>
      <c r="CU162" s="113"/>
      <c r="CV162" s="113"/>
      <c r="CW162" s="113"/>
      <c r="CX162" s="113"/>
      <c r="CY162" s="113"/>
      <c r="CZ162" s="113"/>
      <c r="DA162" s="113"/>
      <c r="DB162" s="113"/>
      <c r="DC162" s="113"/>
      <c r="DD162" s="113"/>
      <c r="DE162" s="113"/>
      <c r="DF162" s="113"/>
      <c r="DG162" s="113"/>
      <c r="DH162" s="113"/>
      <c r="DI162" s="113"/>
      <c r="DJ162" s="113"/>
      <c r="DK162" s="113"/>
      <c r="DL162" s="113"/>
      <c r="DM162" s="113"/>
      <c r="DN162" s="113"/>
      <c r="DO162" s="113"/>
      <c r="DP162" s="113"/>
      <c r="DQ162" s="113"/>
      <c r="DR162" s="113"/>
      <c r="DS162" s="113"/>
      <c r="DT162" s="113"/>
      <c r="DU162" s="113"/>
      <c r="DV162" s="113"/>
      <c r="DW162" s="113"/>
      <c r="DX162" s="113"/>
      <c r="DY162" s="113"/>
      <c r="DZ162" s="113"/>
      <c r="EA162" s="113"/>
      <c r="EB162" s="113"/>
      <c r="EC162" s="113"/>
      <c r="ED162" s="113"/>
      <c r="EE162" s="113"/>
      <c r="EF162" s="113"/>
      <c r="EG162" s="113"/>
      <c r="EH162" s="113"/>
      <c r="EI162" s="113"/>
      <c r="EJ162" s="113"/>
      <c r="EK162" s="113"/>
      <c r="EL162" s="113"/>
      <c r="EM162" s="113"/>
      <c r="EN162" s="113"/>
      <c r="EO162" s="113"/>
      <c r="EP162" s="113"/>
      <c r="EQ162" s="113"/>
      <c r="ER162" s="113"/>
      <c r="ES162" s="113"/>
      <c r="ET162" s="113"/>
      <c r="EU162" s="113"/>
      <c r="EV162" s="113"/>
      <c r="EW162" s="113"/>
      <c r="EX162" s="113"/>
      <c r="EY162" s="113"/>
      <c r="EZ162" s="113"/>
      <c r="FA162" s="113"/>
      <c r="FB162" s="113"/>
      <c r="FC162" s="113"/>
      <c r="FD162" s="113"/>
      <c r="FE162" s="113"/>
      <c r="FF162" s="113"/>
      <c r="FG162" s="113"/>
      <c r="FH162" s="113"/>
      <c r="FI162" s="113"/>
      <c r="FJ162" s="113"/>
      <c r="FK162" s="113"/>
      <c r="FL162" s="113"/>
      <c r="FM162" s="113"/>
      <c r="FN162" s="113"/>
      <c r="FO162" s="113"/>
      <c r="FP162" s="113"/>
      <c r="FQ162" s="113"/>
      <c r="FR162" s="113"/>
      <c r="FS162" s="113"/>
      <c r="FT162" s="113"/>
      <c r="FU162" s="113"/>
      <c r="FV162" s="113"/>
      <c r="FW162" s="113"/>
      <c r="FX162" s="113"/>
      <c r="FY162" s="113"/>
      <c r="FZ162" s="113"/>
      <c r="GA162" s="113"/>
      <c r="GB162" s="113"/>
      <c r="GC162" s="113"/>
      <c r="GD162" s="113"/>
      <c r="GE162" s="113"/>
      <c r="GF162" s="113"/>
      <c r="GG162" s="113"/>
      <c r="GH162" s="113"/>
      <c r="GI162" s="113"/>
      <c r="GJ162" s="113"/>
      <c r="GK162" s="113"/>
      <c r="GL162" s="113"/>
      <c r="GM162" s="113"/>
    </row>
    <row r="163" spans="1:195" ht="11.25" hidden="1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3"/>
      <c r="CO163" s="113"/>
      <c r="CP163" s="113"/>
      <c r="CQ163" s="113"/>
      <c r="CR163" s="113"/>
      <c r="CS163" s="113"/>
      <c r="CT163" s="113"/>
      <c r="CU163" s="113"/>
      <c r="CV163" s="113"/>
      <c r="CW163" s="113"/>
      <c r="CX163" s="113"/>
      <c r="CY163" s="113"/>
      <c r="CZ163" s="113"/>
      <c r="DA163" s="113"/>
      <c r="DB163" s="113"/>
      <c r="DC163" s="113"/>
      <c r="DD163" s="113"/>
      <c r="DE163" s="113"/>
      <c r="DF163" s="113"/>
      <c r="DG163" s="113"/>
      <c r="DH163" s="113"/>
      <c r="DI163" s="113"/>
      <c r="DJ163" s="113"/>
      <c r="DK163" s="113"/>
      <c r="DL163" s="113"/>
      <c r="DM163" s="113"/>
      <c r="DN163" s="113"/>
      <c r="DO163" s="113"/>
      <c r="DP163" s="113"/>
      <c r="DQ163" s="113"/>
      <c r="DR163" s="113"/>
      <c r="DS163" s="113"/>
      <c r="DT163" s="113"/>
      <c r="DU163" s="113"/>
      <c r="DV163" s="113"/>
      <c r="DW163" s="113"/>
      <c r="DX163" s="113"/>
      <c r="DY163" s="113"/>
      <c r="DZ163" s="113"/>
      <c r="EA163" s="113"/>
      <c r="EB163" s="113"/>
      <c r="EC163" s="113"/>
      <c r="ED163" s="113"/>
      <c r="EE163" s="113"/>
      <c r="EF163" s="113"/>
      <c r="EG163" s="113"/>
      <c r="EH163" s="113"/>
      <c r="EI163" s="113"/>
      <c r="EJ163" s="113"/>
      <c r="EK163" s="113"/>
      <c r="EL163" s="113"/>
      <c r="EM163" s="113"/>
      <c r="EN163" s="113"/>
      <c r="EO163" s="113"/>
      <c r="EP163" s="113"/>
      <c r="EQ163" s="113"/>
      <c r="ER163" s="113"/>
      <c r="ES163" s="113"/>
      <c r="ET163" s="113"/>
      <c r="EU163" s="113"/>
      <c r="EV163" s="113"/>
      <c r="EW163" s="113"/>
      <c r="EX163" s="113"/>
      <c r="EY163" s="113"/>
      <c r="EZ163" s="113"/>
      <c r="FA163" s="113"/>
      <c r="FB163" s="113"/>
      <c r="FC163" s="113"/>
      <c r="FD163" s="113"/>
      <c r="FE163" s="113"/>
      <c r="FF163" s="113"/>
      <c r="FG163" s="113"/>
      <c r="FH163" s="113"/>
      <c r="FI163" s="113"/>
      <c r="FJ163" s="113"/>
      <c r="FK163" s="113"/>
      <c r="FL163" s="113"/>
      <c r="FM163" s="113"/>
      <c r="FN163" s="113"/>
      <c r="FO163" s="113"/>
      <c r="FP163" s="113"/>
      <c r="FQ163" s="113"/>
      <c r="FR163" s="113"/>
      <c r="FS163" s="113"/>
      <c r="FT163" s="113"/>
      <c r="FU163" s="113"/>
      <c r="FV163" s="113"/>
      <c r="FW163" s="113"/>
      <c r="FX163" s="113"/>
      <c r="FY163" s="113"/>
      <c r="FZ163" s="113"/>
      <c r="GA163" s="113"/>
      <c r="GB163" s="113"/>
      <c r="GC163" s="113"/>
      <c r="GD163" s="113"/>
      <c r="GE163" s="113"/>
      <c r="GF163" s="113"/>
      <c r="GG163" s="113"/>
      <c r="GH163" s="113"/>
      <c r="GI163" s="113"/>
      <c r="GJ163" s="113"/>
      <c r="GK163" s="113"/>
      <c r="GL163" s="113"/>
      <c r="GM163" s="113"/>
    </row>
    <row r="164" spans="1:195" ht="11.25" hidden="1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  <c r="DB164" s="113"/>
      <c r="DC164" s="113"/>
      <c r="DD164" s="113"/>
      <c r="DE164" s="113"/>
      <c r="DF164" s="113"/>
      <c r="DG164" s="113"/>
      <c r="DH164" s="113"/>
      <c r="DI164" s="113"/>
      <c r="DJ164" s="113"/>
      <c r="DK164" s="113"/>
      <c r="DL164" s="113"/>
      <c r="DM164" s="113"/>
      <c r="DN164" s="113"/>
      <c r="DO164" s="113"/>
      <c r="DP164" s="113"/>
      <c r="DQ164" s="113"/>
      <c r="DR164" s="113"/>
      <c r="DS164" s="113"/>
      <c r="DT164" s="113"/>
      <c r="DU164" s="113"/>
      <c r="DV164" s="113"/>
      <c r="DW164" s="113"/>
      <c r="DX164" s="113"/>
      <c r="DY164" s="113"/>
      <c r="DZ164" s="113"/>
      <c r="EA164" s="113"/>
      <c r="EB164" s="113"/>
      <c r="EC164" s="113"/>
      <c r="ED164" s="113"/>
      <c r="EE164" s="113"/>
      <c r="EF164" s="113"/>
      <c r="EG164" s="113"/>
      <c r="EH164" s="113"/>
      <c r="EI164" s="113"/>
      <c r="EJ164" s="113"/>
      <c r="EK164" s="113"/>
      <c r="EL164" s="113"/>
      <c r="EM164" s="113"/>
      <c r="EN164" s="113"/>
      <c r="EO164" s="113"/>
      <c r="EP164" s="113"/>
      <c r="EQ164" s="113"/>
      <c r="ER164" s="113"/>
      <c r="ES164" s="113"/>
      <c r="ET164" s="113"/>
      <c r="EU164" s="113"/>
      <c r="EV164" s="113"/>
      <c r="EW164" s="113"/>
      <c r="EX164" s="113"/>
      <c r="EY164" s="113"/>
      <c r="EZ164" s="113"/>
      <c r="FA164" s="113"/>
      <c r="FB164" s="113"/>
      <c r="FC164" s="113"/>
      <c r="FD164" s="113"/>
      <c r="FE164" s="113"/>
      <c r="FF164" s="113"/>
      <c r="FG164" s="113"/>
      <c r="FH164" s="113"/>
      <c r="FI164" s="113"/>
      <c r="FJ164" s="113"/>
      <c r="FK164" s="113"/>
      <c r="FL164" s="113"/>
      <c r="FM164" s="113"/>
      <c r="FN164" s="113"/>
      <c r="FO164" s="113"/>
      <c r="FP164" s="113"/>
      <c r="FQ164" s="113"/>
      <c r="FR164" s="113"/>
      <c r="FS164" s="113"/>
      <c r="FT164" s="113"/>
      <c r="FU164" s="113"/>
      <c r="FV164" s="113"/>
      <c r="FW164" s="113"/>
      <c r="FX164" s="113"/>
      <c r="FY164" s="113"/>
      <c r="FZ164" s="113"/>
      <c r="GA164" s="113"/>
      <c r="GB164" s="113"/>
      <c r="GC164" s="113"/>
      <c r="GD164" s="113"/>
      <c r="GE164" s="113"/>
      <c r="GF164" s="113"/>
      <c r="GG164" s="113"/>
      <c r="GH164" s="113"/>
      <c r="GI164" s="113"/>
      <c r="GJ164" s="113"/>
      <c r="GK164" s="113"/>
      <c r="GL164" s="113"/>
      <c r="GM164" s="113"/>
    </row>
    <row r="165" spans="1:195" ht="11.25" hidden="1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13"/>
      <c r="CP165" s="113"/>
      <c r="CQ165" s="113"/>
      <c r="CR165" s="113"/>
      <c r="CS165" s="113"/>
      <c r="CT165" s="113"/>
      <c r="CU165" s="113"/>
      <c r="CV165" s="113"/>
      <c r="CW165" s="113"/>
      <c r="CX165" s="113"/>
      <c r="CY165" s="113"/>
      <c r="CZ165" s="113"/>
      <c r="DA165" s="113"/>
      <c r="DB165" s="113"/>
      <c r="DC165" s="113"/>
      <c r="DD165" s="113"/>
      <c r="DE165" s="113"/>
      <c r="DF165" s="113"/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3"/>
      <c r="DT165" s="113"/>
      <c r="DU165" s="113"/>
      <c r="DV165" s="113"/>
      <c r="DW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3"/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  <c r="EZ165" s="113"/>
      <c r="FA165" s="113"/>
      <c r="FB165" s="113"/>
      <c r="FC165" s="113"/>
      <c r="FD165" s="113"/>
      <c r="FE165" s="113"/>
      <c r="FF165" s="113"/>
      <c r="FG165" s="113"/>
      <c r="FH165" s="113"/>
      <c r="FI165" s="113"/>
      <c r="FJ165" s="113"/>
      <c r="FK165" s="113"/>
      <c r="FL165" s="113"/>
      <c r="FM165" s="113"/>
      <c r="FN165" s="113"/>
      <c r="FO165" s="113"/>
      <c r="FP165" s="113"/>
      <c r="FQ165" s="113"/>
      <c r="FR165" s="113"/>
      <c r="FS165" s="113"/>
      <c r="FT165" s="113"/>
      <c r="FU165" s="113"/>
      <c r="FV165" s="113"/>
      <c r="FW165" s="113"/>
      <c r="FX165" s="113"/>
      <c r="FY165" s="113"/>
      <c r="FZ165" s="113"/>
      <c r="GA165" s="113"/>
      <c r="GB165" s="113"/>
      <c r="GC165" s="113"/>
      <c r="GD165" s="113"/>
      <c r="GE165" s="113"/>
      <c r="GF165" s="113"/>
      <c r="GG165" s="113"/>
      <c r="GH165" s="113"/>
      <c r="GI165" s="113"/>
      <c r="GJ165" s="113"/>
      <c r="GK165" s="113"/>
      <c r="GL165" s="113"/>
      <c r="GM165" s="113"/>
    </row>
    <row r="166" spans="1:195" ht="11.25" hidden="1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  <c r="CL166" s="113"/>
      <c r="CM166" s="113"/>
      <c r="CN166" s="113"/>
      <c r="CO166" s="113"/>
      <c r="CP166" s="113"/>
      <c r="CQ166" s="113"/>
      <c r="CR166" s="113"/>
      <c r="CS166" s="113"/>
      <c r="CT166" s="113"/>
      <c r="CU166" s="113"/>
      <c r="CV166" s="113"/>
      <c r="CW166" s="113"/>
      <c r="CX166" s="113"/>
      <c r="CY166" s="113"/>
      <c r="CZ166" s="113"/>
      <c r="DA166" s="113"/>
      <c r="DB166" s="113"/>
      <c r="DC166" s="113"/>
      <c r="DD166" s="113"/>
      <c r="DE166" s="113"/>
      <c r="DF166" s="113"/>
      <c r="DG166" s="113"/>
      <c r="DH166" s="113"/>
      <c r="DI166" s="113"/>
      <c r="DJ166" s="113"/>
      <c r="DK166" s="113"/>
      <c r="DL166" s="113"/>
      <c r="DM166" s="113"/>
      <c r="DN166" s="113"/>
      <c r="DO166" s="113"/>
      <c r="DP166" s="113"/>
      <c r="DQ166" s="113"/>
      <c r="DR166" s="113"/>
      <c r="DS166" s="113"/>
      <c r="DT166" s="113"/>
      <c r="DU166" s="113"/>
      <c r="DV166" s="113"/>
      <c r="DW166" s="113"/>
      <c r="DX166" s="113"/>
      <c r="DY166" s="113"/>
      <c r="DZ166" s="113"/>
      <c r="EA166" s="113"/>
      <c r="EB166" s="113"/>
      <c r="EC166" s="113"/>
      <c r="ED166" s="113"/>
      <c r="EE166" s="113"/>
      <c r="EF166" s="113"/>
      <c r="EG166" s="113"/>
      <c r="EH166" s="113"/>
      <c r="EI166" s="113"/>
      <c r="EJ166" s="113"/>
      <c r="EK166" s="113"/>
      <c r="EL166" s="113"/>
      <c r="EM166" s="113"/>
      <c r="EN166" s="113"/>
      <c r="EO166" s="113"/>
      <c r="EP166" s="113"/>
      <c r="EQ166" s="113"/>
      <c r="ER166" s="113"/>
      <c r="ES166" s="113"/>
      <c r="ET166" s="113"/>
      <c r="EU166" s="113"/>
      <c r="EV166" s="113"/>
      <c r="EW166" s="113"/>
      <c r="EX166" s="113"/>
      <c r="EY166" s="113"/>
      <c r="EZ166" s="113"/>
      <c r="FA166" s="113"/>
      <c r="FB166" s="113"/>
      <c r="FC166" s="113"/>
      <c r="FD166" s="113"/>
      <c r="FE166" s="113"/>
      <c r="FF166" s="113"/>
      <c r="FG166" s="113"/>
      <c r="FH166" s="113"/>
      <c r="FI166" s="113"/>
      <c r="FJ166" s="113"/>
      <c r="FK166" s="113"/>
      <c r="FL166" s="113"/>
      <c r="FM166" s="113"/>
      <c r="FN166" s="113"/>
      <c r="FO166" s="113"/>
      <c r="FP166" s="113"/>
      <c r="FQ166" s="113"/>
      <c r="FR166" s="113"/>
      <c r="FS166" s="113"/>
      <c r="FT166" s="113"/>
      <c r="FU166" s="113"/>
      <c r="FV166" s="113"/>
      <c r="FW166" s="113"/>
      <c r="FX166" s="113"/>
      <c r="FY166" s="113"/>
      <c r="FZ166" s="113"/>
      <c r="GA166" s="113"/>
      <c r="GB166" s="113"/>
      <c r="GC166" s="113"/>
      <c r="GD166" s="113"/>
      <c r="GE166" s="113"/>
      <c r="GF166" s="113"/>
      <c r="GG166" s="113"/>
      <c r="GH166" s="113"/>
      <c r="GI166" s="113"/>
      <c r="GJ166" s="113"/>
      <c r="GK166" s="113"/>
      <c r="GL166" s="113"/>
      <c r="GM166" s="113"/>
    </row>
    <row r="167" spans="1:195" ht="11.25" hidden="1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13"/>
      <c r="CP167" s="113"/>
      <c r="CQ167" s="113"/>
      <c r="CR167" s="113"/>
      <c r="CS167" s="113"/>
      <c r="CT167" s="113"/>
      <c r="CU167" s="113"/>
      <c r="CV167" s="113"/>
      <c r="CW167" s="113"/>
      <c r="CX167" s="113"/>
      <c r="CY167" s="113"/>
      <c r="CZ167" s="113"/>
      <c r="DA167" s="113"/>
      <c r="DB167" s="113"/>
      <c r="DC167" s="113"/>
      <c r="DD167" s="113"/>
      <c r="DE167" s="113"/>
      <c r="DF167" s="113"/>
      <c r="DG167" s="113"/>
      <c r="DH167" s="113"/>
      <c r="DI167" s="113"/>
      <c r="DJ167" s="113"/>
      <c r="DK167" s="113"/>
      <c r="DL167" s="113"/>
      <c r="DM167" s="113"/>
      <c r="DN167" s="113"/>
      <c r="DO167" s="113"/>
      <c r="DP167" s="113"/>
      <c r="DQ167" s="113"/>
      <c r="DR167" s="113"/>
      <c r="DS167" s="113"/>
      <c r="DT167" s="113"/>
      <c r="DU167" s="113"/>
      <c r="DV167" s="113"/>
      <c r="DW167" s="113"/>
      <c r="DX167" s="113"/>
      <c r="DY167" s="113"/>
      <c r="DZ167" s="113"/>
      <c r="EA167" s="113"/>
      <c r="EB167" s="113"/>
      <c r="EC167" s="113"/>
      <c r="ED167" s="113"/>
      <c r="EE167" s="113"/>
      <c r="EF167" s="113"/>
      <c r="EG167" s="113"/>
      <c r="EH167" s="113"/>
      <c r="EI167" s="113"/>
      <c r="EJ167" s="113"/>
      <c r="EK167" s="113"/>
      <c r="EL167" s="113"/>
      <c r="EM167" s="113"/>
      <c r="EN167" s="113"/>
      <c r="EO167" s="113"/>
      <c r="EP167" s="113"/>
      <c r="EQ167" s="113"/>
      <c r="ER167" s="113"/>
      <c r="ES167" s="113"/>
      <c r="ET167" s="113"/>
      <c r="EU167" s="113"/>
      <c r="EV167" s="113"/>
      <c r="EW167" s="113"/>
      <c r="EX167" s="113"/>
      <c r="EY167" s="113"/>
      <c r="EZ167" s="113"/>
      <c r="FA167" s="113"/>
      <c r="FB167" s="113"/>
      <c r="FC167" s="113"/>
      <c r="FD167" s="113"/>
      <c r="FE167" s="113"/>
      <c r="FF167" s="113"/>
      <c r="FG167" s="113"/>
      <c r="FH167" s="113"/>
      <c r="FI167" s="113"/>
      <c r="FJ167" s="113"/>
      <c r="FK167" s="113"/>
      <c r="FL167" s="113"/>
      <c r="FM167" s="113"/>
      <c r="FN167" s="113"/>
      <c r="FO167" s="113"/>
      <c r="FP167" s="113"/>
      <c r="FQ167" s="113"/>
      <c r="FR167" s="113"/>
      <c r="FS167" s="113"/>
      <c r="FT167" s="113"/>
      <c r="FU167" s="113"/>
      <c r="FV167" s="113"/>
      <c r="FW167" s="113"/>
      <c r="FX167" s="113"/>
      <c r="FY167" s="113"/>
      <c r="FZ167" s="113"/>
      <c r="GA167" s="113"/>
      <c r="GB167" s="113"/>
      <c r="GC167" s="113"/>
      <c r="GD167" s="113"/>
      <c r="GE167" s="113"/>
      <c r="GF167" s="113"/>
      <c r="GG167" s="113"/>
      <c r="GH167" s="113"/>
      <c r="GI167" s="113"/>
      <c r="GJ167" s="113"/>
      <c r="GK167" s="113"/>
      <c r="GL167" s="113"/>
      <c r="GM167" s="113"/>
    </row>
    <row r="168" spans="1:195" ht="11.25" hidden="1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3"/>
      <c r="CQ168" s="113"/>
      <c r="CR168" s="113"/>
      <c r="CS168" s="113"/>
      <c r="CT168" s="113"/>
      <c r="CU168" s="113"/>
      <c r="CV168" s="113"/>
      <c r="CW168" s="113"/>
      <c r="CX168" s="113"/>
      <c r="CY168" s="113"/>
      <c r="CZ168" s="113"/>
      <c r="DA168" s="113"/>
      <c r="DB168" s="113"/>
      <c r="DC168" s="113"/>
      <c r="DD168" s="113"/>
      <c r="DE168" s="113"/>
      <c r="DF168" s="113"/>
      <c r="DG168" s="113"/>
      <c r="DH168" s="113"/>
      <c r="DI168" s="113"/>
      <c r="DJ168" s="113"/>
      <c r="DK168" s="113"/>
      <c r="DL168" s="113"/>
      <c r="DM168" s="113"/>
      <c r="DN168" s="113"/>
      <c r="DO168" s="113"/>
      <c r="DP168" s="113"/>
      <c r="DQ168" s="113"/>
      <c r="DR168" s="113"/>
      <c r="DS168" s="113"/>
      <c r="DT168" s="113"/>
      <c r="DU168" s="113"/>
      <c r="DV168" s="113"/>
      <c r="DW168" s="113"/>
      <c r="DX168" s="113"/>
      <c r="DY168" s="113"/>
      <c r="DZ168" s="113"/>
      <c r="EA168" s="113"/>
      <c r="EB168" s="113"/>
      <c r="EC168" s="113"/>
      <c r="ED168" s="113"/>
      <c r="EE168" s="113"/>
      <c r="EF168" s="113"/>
      <c r="EG168" s="113"/>
      <c r="EH168" s="113"/>
      <c r="EI168" s="113"/>
      <c r="EJ168" s="113"/>
      <c r="EK168" s="113"/>
      <c r="EL168" s="113"/>
      <c r="EM168" s="113"/>
      <c r="EN168" s="113"/>
      <c r="EO168" s="113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13"/>
      <c r="FB168" s="113"/>
      <c r="FC168" s="113"/>
      <c r="FD168" s="113"/>
      <c r="FE168" s="113"/>
      <c r="FF168" s="113"/>
      <c r="FG168" s="113"/>
      <c r="FH168" s="113"/>
      <c r="FI168" s="113"/>
      <c r="FJ168" s="113"/>
      <c r="FK168" s="113"/>
      <c r="FL168" s="113"/>
      <c r="FM168" s="113"/>
      <c r="FN168" s="113"/>
      <c r="FO168" s="113"/>
      <c r="FP168" s="113"/>
      <c r="FQ168" s="113"/>
      <c r="FR168" s="113"/>
      <c r="FS168" s="113"/>
      <c r="FT168" s="113"/>
      <c r="FU168" s="113"/>
      <c r="FV168" s="113"/>
      <c r="FW168" s="113"/>
      <c r="FX168" s="113"/>
      <c r="FY168" s="113"/>
      <c r="FZ168" s="113"/>
      <c r="GA168" s="113"/>
      <c r="GB168" s="113"/>
      <c r="GC168" s="113"/>
      <c r="GD168" s="113"/>
      <c r="GE168" s="113"/>
      <c r="GF168" s="113"/>
      <c r="GG168" s="113"/>
      <c r="GH168" s="113"/>
      <c r="GI168" s="113"/>
      <c r="GJ168" s="113"/>
      <c r="GK168" s="113"/>
      <c r="GL168" s="113"/>
      <c r="GM168" s="113"/>
    </row>
    <row r="169" spans="1:195" ht="11.25" hidden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3"/>
      <c r="CX169" s="113"/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3"/>
      <c r="EL169" s="113"/>
      <c r="EM169" s="113"/>
      <c r="EN169" s="113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  <c r="FB169" s="113"/>
      <c r="FC169" s="113"/>
      <c r="FD169" s="113"/>
      <c r="FE169" s="113"/>
      <c r="FF169" s="113"/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  <c r="GC169" s="113"/>
      <c r="GD169" s="113"/>
      <c r="GE169" s="113"/>
      <c r="GF169" s="113"/>
      <c r="GG169" s="113"/>
      <c r="GH169" s="113"/>
      <c r="GI169" s="113"/>
      <c r="GJ169" s="113"/>
      <c r="GK169" s="113"/>
      <c r="GL169" s="113"/>
      <c r="GM169" s="113"/>
    </row>
    <row r="170" spans="1:195" ht="11.25" hidden="1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3"/>
      <c r="CY170" s="113"/>
      <c r="CZ170" s="113"/>
      <c r="DA170" s="113"/>
      <c r="DB170" s="113"/>
      <c r="DC170" s="113"/>
      <c r="DD170" s="113"/>
      <c r="DE170" s="113"/>
      <c r="DF170" s="113"/>
      <c r="DG170" s="113"/>
      <c r="DH170" s="113"/>
      <c r="DI170" s="113"/>
      <c r="DJ170" s="113"/>
      <c r="DK170" s="113"/>
      <c r="DL170" s="113"/>
      <c r="DM170" s="113"/>
      <c r="DN170" s="113"/>
      <c r="DO170" s="113"/>
      <c r="DP170" s="113"/>
      <c r="DQ170" s="113"/>
      <c r="DR170" s="113"/>
      <c r="DS170" s="113"/>
      <c r="DT170" s="113"/>
      <c r="DU170" s="113"/>
      <c r="DV170" s="113"/>
      <c r="DW170" s="113"/>
      <c r="DX170" s="113"/>
      <c r="DY170" s="113"/>
      <c r="DZ170" s="113"/>
      <c r="EA170" s="113"/>
      <c r="EB170" s="113"/>
      <c r="EC170" s="113"/>
      <c r="ED170" s="113"/>
      <c r="EE170" s="113"/>
      <c r="EF170" s="113"/>
      <c r="EG170" s="113"/>
      <c r="EH170" s="113"/>
      <c r="EI170" s="113"/>
      <c r="EJ170" s="113"/>
      <c r="EK170" s="113"/>
      <c r="EL170" s="113"/>
      <c r="EM170" s="113"/>
      <c r="EN170" s="113"/>
      <c r="EO170" s="113"/>
      <c r="EP170" s="113"/>
      <c r="EQ170" s="113"/>
      <c r="ER170" s="113"/>
      <c r="ES170" s="113"/>
      <c r="ET170" s="113"/>
      <c r="EU170" s="113"/>
      <c r="EV170" s="113"/>
      <c r="EW170" s="113"/>
      <c r="EX170" s="113"/>
      <c r="EY170" s="113"/>
      <c r="EZ170" s="113"/>
      <c r="FA170" s="113"/>
      <c r="FB170" s="113"/>
      <c r="FC170" s="113"/>
      <c r="FD170" s="113"/>
      <c r="FE170" s="113"/>
      <c r="FF170" s="113"/>
      <c r="FG170" s="113"/>
      <c r="FH170" s="113"/>
      <c r="FI170" s="113"/>
      <c r="FJ170" s="113"/>
      <c r="FK170" s="113"/>
      <c r="FL170" s="113"/>
      <c r="FM170" s="113"/>
      <c r="FN170" s="113"/>
      <c r="FO170" s="113"/>
      <c r="FP170" s="113"/>
      <c r="FQ170" s="113"/>
      <c r="FR170" s="113"/>
      <c r="FS170" s="113"/>
      <c r="FT170" s="113"/>
      <c r="FU170" s="113"/>
      <c r="FV170" s="113"/>
      <c r="FW170" s="113"/>
      <c r="FX170" s="113"/>
      <c r="FY170" s="113"/>
      <c r="FZ170" s="113"/>
      <c r="GA170" s="113"/>
      <c r="GB170" s="113"/>
      <c r="GC170" s="113"/>
      <c r="GD170" s="113"/>
      <c r="GE170" s="113"/>
      <c r="GF170" s="113"/>
      <c r="GG170" s="113"/>
      <c r="GH170" s="113"/>
      <c r="GI170" s="113"/>
      <c r="GJ170" s="113"/>
      <c r="GK170" s="113"/>
      <c r="GL170" s="113"/>
      <c r="GM170" s="113"/>
    </row>
    <row r="171" spans="1:195" ht="11.25" hidden="1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3"/>
      <c r="CO171" s="113"/>
      <c r="CP171" s="113"/>
      <c r="CQ171" s="113"/>
      <c r="CR171" s="113"/>
      <c r="CS171" s="113"/>
      <c r="CT171" s="113"/>
      <c r="CU171" s="113"/>
      <c r="CV171" s="113"/>
      <c r="CW171" s="113"/>
      <c r="CX171" s="113"/>
      <c r="CY171" s="113"/>
      <c r="CZ171" s="113"/>
      <c r="DA171" s="113"/>
      <c r="DB171" s="113"/>
      <c r="DC171" s="113"/>
      <c r="DD171" s="113"/>
      <c r="DE171" s="113"/>
      <c r="DF171" s="113"/>
      <c r="DG171" s="113"/>
      <c r="DH171" s="113"/>
      <c r="DI171" s="113"/>
      <c r="DJ171" s="113"/>
      <c r="DK171" s="113"/>
      <c r="DL171" s="113"/>
      <c r="DM171" s="113"/>
      <c r="DN171" s="113"/>
      <c r="DO171" s="113"/>
      <c r="DP171" s="113"/>
      <c r="DQ171" s="113"/>
      <c r="DR171" s="113"/>
      <c r="DS171" s="113"/>
      <c r="DT171" s="113"/>
      <c r="DU171" s="113"/>
      <c r="DV171" s="113"/>
      <c r="DW171" s="113"/>
      <c r="DX171" s="113"/>
      <c r="DY171" s="113"/>
      <c r="DZ171" s="113"/>
      <c r="EA171" s="113"/>
      <c r="EB171" s="113"/>
      <c r="EC171" s="113"/>
      <c r="ED171" s="113"/>
      <c r="EE171" s="113"/>
      <c r="EF171" s="113"/>
      <c r="EG171" s="113"/>
      <c r="EH171" s="113"/>
      <c r="EI171" s="113"/>
      <c r="EJ171" s="113"/>
      <c r="EK171" s="113"/>
      <c r="EL171" s="113"/>
      <c r="EM171" s="113"/>
      <c r="EN171" s="113"/>
      <c r="EO171" s="113"/>
      <c r="EP171" s="113"/>
      <c r="EQ171" s="113"/>
      <c r="ER171" s="113"/>
      <c r="ES171" s="113"/>
      <c r="ET171" s="113"/>
      <c r="EU171" s="113"/>
      <c r="EV171" s="113"/>
      <c r="EW171" s="113"/>
      <c r="EX171" s="113"/>
      <c r="EY171" s="113"/>
      <c r="EZ171" s="113"/>
      <c r="FA171" s="113"/>
      <c r="FB171" s="113"/>
      <c r="FC171" s="113"/>
      <c r="FD171" s="113"/>
      <c r="FE171" s="113"/>
      <c r="FF171" s="113"/>
      <c r="FG171" s="113"/>
      <c r="FH171" s="113"/>
      <c r="FI171" s="113"/>
      <c r="FJ171" s="113"/>
      <c r="FK171" s="113"/>
      <c r="FL171" s="113"/>
      <c r="FM171" s="113"/>
      <c r="FN171" s="113"/>
      <c r="FO171" s="113"/>
      <c r="FP171" s="113"/>
      <c r="FQ171" s="113"/>
      <c r="FR171" s="113"/>
      <c r="FS171" s="113"/>
      <c r="FT171" s="113"/>
      <c r="FU171" s="113"/>
      <c r="FV171" s="113"/>
      <c r="FW171" s="113"/>
      <c r="FX171" s="113"/>
      <c r="FY171" s="113"/>
      <c r="FZ171" s="113"/>
      <c r="GA171" s="113"/>
      <c r="GB171" s="113"/>
      <c r="GC171" s="113"/>
      <c r="GD171" s="113"/>
      <c r="GE171" s="113"/>
      <c r="GF171" s="113"/>
      <c r="GG171" s="113"/>
      <c r="GH171" s="113"/>
      <c r="GI171" s="113"/>
      <c r="GJ171" s="113"/>
      <c r="GK171" s="113"/>
      <c r="GL171" s="113"/>
      <c r="GM171" s="113"/>
    </row>
    <row r="172" spans="1:195" ht="11.25" hidden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  <c r="CL172" s="113"/>
      <c r="CM172" s="113"/>
      <c r="CN172" s="113"/>
      <c r="CO172" s="113"/>
      <c r="CP172" s="113"/>
      <c r="CQ172" s="113"/>
      <c r="CR172" s="113"/>
      <c r="CS172" s="113"/>
      <c r="CT172" s="113"/>
      <c r="CU172" s="113"/>
      <c r="CV172" s="113"/>
      <c r="CW172" s="113"/>
      <c r="CX172" s="113"/>
      <c r="CY172" s="113"/>
      <c r="CZ172" s="113"/>
      <c r="DA172" s="113"/>
      <c r="DB172" s="113"/>
      <c r="DC172" s="113"/>
      <c r="DD172" s="113"/>
      <c r="DE172" s="113"/>
      <c r="DF172" s="113"/>
      <c r="DG172" s="113"/>
      <c r="DH172" s="113"/>
      <c r="DI172" s="113"/>
      <c r="DJ172" s="113"/>
      <c r="DK172" s="113"/>
      <c r="DL172" s="113"/>
      <c r="DM172" s="113"/>
      <c r="DN172" s="113"/>
      <c r="DO172" s="113"/>
      <c r="DP172" s="113"/>
      <c r="DQ172" s="113"/>
      <c r="DR172" s="113"/>
      <c r="DS172" s="113"/>
      <c r="DT172" s="113"/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  <c r="EE172" s="113"/>
      <c r="EF172" s="113"/>
      <c r="EG172" s="113"/>
      <c r="EH172" s="113"/>
      <c r="EI172" s="113"/>
      <c r="EJ172" s="113"/>
      <c r="EK172" s="113"/>
      <c r="EL172" s="113"/>
      <c r="EM172" s="113"/>
      <c r="EN172" s="113"/>
      <c r="EO172" s="113"/>
      <c r="EP172" s="113"/>
      <c r="EQ172" s="113"/>
      <c r="ER172" s="113"/>
      <c r="ES172" s="113"/>
      <c r="ET172" s="113"/>
      <c r="EU172" s="113"/>
      <c r="EV172" s="113"/>
      <c r="EW172" s="113"/>
      <c r="EX172" s="113"/>
      <c r="EY172" s="113"/>
      <c r="EZ172" s="113"/>
      <c r="FA172" s="113"/>
      <c r="FB172" s="113"/>
      <c r="FC172" s="113"/>
      <c r="FD172" s="113"/>
      <c r="FE172" s="113"/>
      <c r="FF172" s="113"/>
      <c r="FG172" s="113"/>
      <c r="FH172" s="113"/>
      <c r="FI172" s="113"/>
      <c r="FJ172" s="113"/>
      <c r="FK172" s="113"/>
      <c r="FL172" s="113"/>
      <c r="FM172" s="113"/>
      <c r="FN172" s="113"/>
      <c r="FO172" s="113"/>
      <c r="FP172" s="113"/>
      <c r="FQ172" s="113"/>
      <c r="FR172" s="113"/>
      <c r="FS172" s="113"/>
      <c r="FT172" s="113"/>
      <c r="FU172" s="113"/>
      <c r="FV172" s="113"/>
      <c r="FW172" s="113"/>
      <c r="FX172" s="113"/>
      <c r="FY172" s="113"/>
      <c r="FZ172" s="113"/>
      <c r="GA172" s="113"/>
      <c r="GB172" s="113"/>
      <c r="GC172" s="113"/>
      <c r="GD172" s="113"/>
      <c r="GE172" s="113"/>
      <c r="GF172" s="113"/>
      <c r="GG172" s="113"/>
      <c r="GH172" s="113"/>
      <c r="GI172" s="113"/>
      <c r="GJ172" s="113"/>
      <c r="GK172" s="113"/>
      <c r="GL172" s="113"/>
      <c r="GM172" s="113"/>
    </row>
    <row r="173" spans="1:195" ht="11.25" hidden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  <c r="CR173" s="113"/>
      <c r="CS173" s="113"/>
      <c r="CT173" s="113"/>
      <c r="CU173" s="113"/>
      <c r="CV173" s="113"/>
      <c r="CW173" s="113"/>
      <c r="CX173" s="113"/>
      <c r="CY173" s="113"/>
      <c r="CZ173" s="113"/>
      <c r="DA173" s="113"/>
      <c r="DB173" s="113"/>
      <c r="DC173" s="113"/>
      <c r="DD173" s="113"/>
      <c r="DE173" s="113"/>
      <c r="DF173" s="113"/>
      <c r="DG173" s="113"/>
      <c r="DH173" s="113"/>
      <c r="DI173" s="113"/>
      <c r="DJ173" s="113"/>
      <c r="DK173" s="113"/>
      <c r="DL173" s="113"/>
      <c r="DM173" s="113"/>
      <c r="DN173" s="113"/>
      <c r="DO173" s="113"/>
      <c r="DP173" s="113"/>
      <c r="DQ173" s="113"/>
      <c r="DR173" s="113"/>
      <c r="DS173" s="113"/>
      <c r="DT173" s="113"/>
      <c r="DU173" s="113"/>
      <c r="DV173" s="113"/>
      <c r="DW173" s="113"/>
      <c r="DX173" s="113"/>
      <c r="DY173" s="113"/>
      <c r="DZ173" s="113"/>
      <c r="EA173" s="113"/>
      <c r="EB173" s="113"/>
      <c r="EC173" s="113"/>
      <c r="ED173" s="113"/>
      <c r="EE173" s="113"/>
      <c r="EF173" s="113"/>
      <c r="EG173" s="113"/>
      <c r="EH173" s="113"/>
      <c r="EI173" s="113"/>
      <c r="EJ173" s="113"/>
      <c r="EK173" s="113"/>
      <c r="EL173" s="113"/>
      <c r="EM173" s="113"/>
      <c r="EN173" s="113"/>
      <c r="EO173" s="113"/>
      <c r="EP173" s="113"/>
      <c r="EQ173" s="113"/>
      <c r="ER173" s="113"/>
      <c r="ES173" s="113"/>
      <c r="ET173" s="113"/>
      <c r="EU173" s="113"/>
      <c r="EV173" s="113"/>
      <c r="EW173" s="113"/>
      <c r="EX173" s="113"/>
      <c r="EY173" s="113"/>
      <c r="EZ173" s="113"/>
      <c r="FA173" s="113"/>
      <c r="FB173" s="113"/>
      <c r="FC173" s="113"/>
      <c r="FD173" s="113"/>
      <c r="FE173" s="113"/>
      <c r="FF173" s="113"/>
      <c r="FG173" s="113"/>
      <c r="FH173" s="113"/>
      <c r="FI173" s="113"/>
      <c r="FJ173" s="113"/>
      <c r="FK173" s="113"/>
      <c r="FL173" s="113"/>
      <c r="FM173" s="113"/>
      <c r="FN173" s="113"/>
      <c r="FO173" s="113"/>
      <c r="FP173" s="113"/>
      <c r="FQ173" s="113"/>
      <c r="FR173" s="113"/>
      <c r="FS173" s="113"/>
      <c r="FT173" s="113"/>
      <c r="FU173" s="113"/>
      <c r="FV173" s="113"/>
      <c r="FW173" s="113"/>
      <c r="FX173" s="113"/>
      <c r="FY173" s="113"/>
      <c r="FZ173" s="113"/>
      <c r="GA173" s="113"/>
      <c r="GB173" s="113"/>
      <c r="GC173" s="113"/>
      <c r="GD173" s="113"/>
      <c r="GE173" s="113"/>
      <c r="GF173" s="113"/>
      <c r="GG173" s="113"/>
      <c r="GH173" s="113"/>
      <c r="GI173" s="113"/>
      <c r="GJ173" s="113"/>
      <c r="GK173" s="113"/>
      <c r="GL173" s="113"/>
      <c r="GM173" s="113"/>
    </row>
    <row r="174" spans="1:195" ht="11.25" hidden="1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  <c r="CR174" s="113"/>
      <c r="CS174" s="113"/>
      <c r="CT174" s="113"/>
      <c r="CU174" s="113"/>
      <c r="CV174" s="113"/>
      <c r="CW174" s="113"/>
      <c r="CX174" s="113"/>
      <c r="CY174" s="113"/>
      <c r="CZ174" s="113"/>
      <c r="DA174" s="113"/>
      <c r="DB174" s="113"/>
      <c r="DC174" s="113"/>
      <c r="DD174" s="113"/>
      <c r="DE174" s="113"/>
      <c r="DF174" s="113"/>
      <c r="DG174" s="113"/>
      <c r="DH174" s="113"/>
      <c r="DI174" s="113"/>
      <c r="DJ174" s="113"/>
      <c r="DK174" s="113"/>
      <c r="DL174" s="113"/>
      <c r="DM174" s="113"/>
      <c r="DN174" s="113"/>
      <c r="DO174" s="113"/>
      <c r="DP174" s="113"/>
      <c r="DQ174" s="113"/>
      <c r="DR174" s="113"/>
      <c r="DS174" s="113"/>
      <c r="DT174" s="113"/>
      <c r="DU174" s="113"/>
      <c r="DV174" s="113"/>
      <c r="DW174" s="113"/>
      <c r="DX174" s="113"/>
      <c r="DY174" s="113"/>
      <c r="DZ174" s="113"/>
      <c r="EA174" s="113"/>
      <c r="EB174" s="113"/>
      <c r="EC174" s="113"/>
      <c r="ED174" s="113"/>
      <c r="EE174" s="113"/>
      <c r="EF174" s="113"/>
      <c r="EG174" s="113"/>
      <c r="EH174" s="113"/>
      <c r="EI174" s="113"/>
      <c r="EJ174" s="113"/>
      <c r="EK174" s="113"/>
      <c r="EL174" s="113"/>
      <c r="EM174" s="113"/>
      <c r="EN174" s="113"/>
      <c r="EO174" s="113"/>
      <c r="EP174" s="113"/>
      <c r="EQ174" s="113"/>
      <c r="ER174" s="113"/>
      <c r="ES174" s="113"/>
      <c r="ET174" s="113"/>
      <c r="EU174" s="113"/>
      <c r="EV174" s="113"/>
      <c r="EW174" s="113"/>
      <c r="EX174" s="113"/>
      <c r="EY174" s="113"/>
      <c r="EZ174" s="113"/>
      <c r="FA174" s="113"/>
      <c r="FB174" s="113"/>
      <c r="FC174" s="113"/>
      <c r="FD174" s="113"/>
      <c r="FE174" s="113"/>
      <c r="FF174" s="113"/>
      <c r="FG174" s="113"/>
      <c r="FH174" s="113"/>
      <c r="FI174" s="113"/>
      <c r="FJ174" s="113"/>
      <c r="FK174" s="113"/>
      <c r="FL174" s="113"/>
      <c r="FM174" s="113"/>
      <c r="FN174" s="113"/>
      <c r="FO174" s="113"/>
      <c r="FP174" s="113"/>
      <c r="FQ174" s="113"/>
      <c r="FR174" s="113"/>
      <c r="FS174" s="113"/>
      <c r="FT174" s="113"/>
      <c r="FU174" s="113"/>
      <c r="FV174" s="113"/>
      <c r="FW174" s="113"/>
      <c r="FX174" s="113"/>
      <c r="FY174" s="113"/>
      <c r="FZ174" s="113"/>
      <c r="GA174" s="113"/>
      <c r="GB174" s="113"/>
      <c r="GC174" s="113"/>
      <c r="GD174" s="113"/>
      <c r="GE174" s="113"/>
      <c r="GF174" s="113"/>
      <c r="GG174" s="113"/>
      <c r="GH174" s="113"/>
      <c r="GI174" s="113"/>
      <c r="GJ174" s="113"/>
      <c r="GK174" s="113"/>
      <c r="GL174" s="113"/>
      <c r="GM174" s="113"/>
    </row>
    <row r="175" spans="1:195" ht="11.25" hidden="1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3"/>
      <c r="CP175" s="113"/>
      <c r="CQ175" s="113"/>
      <c r="CR175" s="113"/>
      <c r="CS175" s="113"/>
      <c r="CT175" s="113"/>
      <c r="CU175" s="113"/>
      <c r="CV175" s="113"/>
      <c r="CW175" s="113"/>
      <c r="CX175" s="113"/>
      <c r="CY175" s="113"/>
      <c r="CZ175" s="113"/>
      <c r="DA175" s="113"/>
      <c r="DB175" s="113"/>
      <c r="DC175" s="113"/>
      <c r="DD175" s="113"/>
      <c r="DE175" s="113"/>
      <c r="DF175" s="113"/>
      <c r="DG175" s="113"/>
      <c r="DH175" s="113"/>
      <c r="DI175" s="113"/>
      <c r="DJ175" s="113"/>
      <c r="DK175" s="113"/>
      <c r="DL175" s="113"/>
      <c r="DM175" s="113"/>
      <c r="DN175" s="113"/>
      <c r="DO175" s="113"/>
      <c r="DP175" s="113"/>
      <c r="DQ175" s="113"/>
      <c r="DR175" s="113"/>
      <c r="DS175" s="113"/>
      <c r="DT175" s="113"/>
      <c r="DU175" s="113"/>
      <c r="DV175" s="113"/>
      <c r="DW175" s="113"/>
      <c r="DX175" s="113"/>
      <c r="DY175" s="113"/>
      <c r="DZ175" s="113"/>
      <c r="EA175" s="113"/>
      <c r="EB175" s="113"/>
      <c r="EC175" s="113"/>
      <c r="ED175" s="113"/>
      <c r="EE175" s="113"/>
      <c r="EF175" s="113"/>
      <c r="EG175" s="113"/>
      <c r="EH175" s="113"/>
      <c r="EI175" s="113"/>
      <c r="EJ175" s="113"/>
      <c r="EK175" s="113"/>
      <c r="EL175" s="113"/>
      <c r="EM175" s="113"/>
      <c r="EN175" s="113"/>
      <c r="EO175" s="113"/>
      <c r="EP175" s="113"/>
      <c r="EQ175" s="113"/>
      <c r="ER175" s="113"/>
      <c r="ES175" s="113"/>
      <c r="ET175" s="113"/>
      <c r="EU175" s="113"/>
      <c r="EV175" s="113"/>
      <c r="EW175" s="113"/>
      <c r="EX175" s="113"/>
      <c r="EY175" s="113"/>
      <c r="EZ175" s="113"/>
      <c r="FA175" s="113"/>
      <c r="FB175" s="113"/>
      <c r="FC175" s="113"/>
      <c r="FD175" s="113"/>
      <c r="FE175" s="113"/>
      <c r="FF175" s="113"/>
      <c r="FG175" s="113"/>
      <c r="FH175" s="113"/>
      <c r="FI175" s="113"/>
      <c r="FJ175" s="113"/>
      <c r="FK175" s="113"/>
      <c r="FL175" s="113"/>
      <c r="FM175" s="113"/>
      <c r="FN175" s="113"/>
      <c r="FO175" s="113"/>
      <c r="FP175" s="113"/>
      <c r="FQ175" s="113"/>
      <c r="FR175" s="113"/>
      <c r="FS175" s="113"/>
      <c r="FT175" s="113"/>
      <c r="FU175" s="113"/>
      <c r="FV175" s="113"/>
      <c r="FW175" s="113"/>
      <c r="FX175" s="113"/>
      <c r="FY175" s="113"/>
      <c r="FZ175" s="113"/>
      <c r="GA175" s="113"/>
      <c r="GB175" s="113"/>
      <c r="GC175" s="113"/>
      <c r="GD175" s="113"/>
      <c r="GE175" s="113"/>
      <c r="GF175" s="113"/>
      <c r="GG175" s="113"/>
      <c r="GH175" s="113"/>
      <c r="GI175" s="113"/>
      <c r="GJ175" s="113"/>
      <c r="GK175" s="113"/>
      <c r="GL175" s="113"/>
      <c r="GM175" s="113"/>
    </row>
    <row r="176" spans="1:195" ht="11.25" hidden="1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  <c r="CR176" s="113"/>
      <c r="CS176" s="113"/>
      <c r="CT176" s="113"/>
      <c r="CU176" s="113"/>
      <c r="CV176" s="113"/>
      <c r="CW176" s="113"/>
      <c r="CX176" s="113"/>
      <c r="CY176" s="113"/>
      <c r="CZ176" s="113"/>
      <c r="DA176" s="113"/>
      <c r="DB176" s="113"/>
      <c r="DC176" s="113"/>
      <c r="DD176" s="113"/>
      <c r="DE176" s="113"/>
      <c r="DF176" s="113"/>
      <c r="DG176" s="113"/>
      <c r="DH176" s="113"/>
      <c r="DI176" s="113"/>
      <c r="DJ176" s="113"/>
      <c r="DK176" s="113"/>
      <c r="DL176" s="113"/>
      <c r="DM176" s="113"/>
      <c r="DN176" s="113"/>
      <c r="DO176" s="113"/>
      <c r="DP176" s="113"/>
      <c r="DQ176" s="113"/>
      <c r="DR176" s="113"/>
      <c r="DS176" s="113"/>
      <c r="DT176" s="113"/>
      <c r="DU176" s="113"/>
      <c r="DV176" s="113"/>
      <c r="DW176" s="113"/>
      <c r="DX176" s="113"/>
      <c r="DY176" s="113"/>
      <c r="DZ176" s="113"/>
      <c r="EA176" s="113"/>
      <c r="EB176" s="113"/>
      <c r="EC176" s="113"/>
      <c r="ED176" s="113"/>
      <c r="EE176" s="113"/>
      <c r="EF176" s="113"/>
      <c r="EG176" s="113"/>
      <c r="EH176" s="113"/>
      <c r="EI176" s="113"/>
      <c r="EJ176" s="113"/>
      <c r="EK176" s="113"/>
      <c r="EL176" s="113"/>
      <c r="EM176" s="113"/>
      <c r="EN176" s="113"/>
      <c r="EO176" s="113"/>
      <c r="EP176" s="113"/>
      <c r="EQ176" s="113"/>
      <c r="ER176" s="113"/>
      <c r="ES176" s="113"/>
      <c r="ET176" s="113"/>
      <c r="EU176" s="113"/>
      <c r="EV176" s="113"/>
      <c r="EW176" s="113"/>
      <c r="EX176" s="113"/>
      <c r="EY176" s="113"/>
      <c r="EZ176" s="113"/>
      <c r="FA176" s="113"/>
      <c r="FB176" s="113"/>
      <c r="FC176" s="113"/>
      <c r="FD176" s="113"/>
      <c r="FE176" s="113"/>
      <c r="FF176" s="113"/>
      <c r="FG176" s="113"/>
      <c r="FH176" s="113"/>
      <c r="FI176" s="113"/>
      <c r="FJ176" s="113"/>
      <c r="FK176" s="113"/>
      <c r="FL176" s="113"/>
      <c r="FM176" s="113"/>
      <c r="FN176" s="113"/>
      <c r="FO176" s="113"/>
      <c r="FP176" s="113"/>
      <c r="FQ176" s="113"/>
      <c r="FR176" s="113"/>
      <c r="FS176" s="113"/>
      <c r="FT176" s="113"/>
      <c r="FU176" s="113"/>
      <c r="FV176" s="113"/>
      <c r="FW176" s="113"/>
      <c r="FX176" s="113"/>
      <c r="FY176" s="113"/>
      <c r="FZ176" s="113"/>
      <c r="GA176" s="113"/>
      <c r="GB176" s="113"/>
      <c r="GC176" s="113"/>
      <c r="GD176" s="113"/>
      <c r="GE176" s="113"/>
      <c r="GF176" s="113"/>
      <c r="GG176" s="113"/>
      <c r="GH176" s="113"/>
      <c r="GI176" s="113"/>
      <c r="GJ176" s="113"/>
      <c r="GK176" s="113"/>
      <c r="GL176" s="113"/>
      <c r="GM176" s="113"/>
    </row>
    <row r="177" spans="1:195" ht="11.25" hidden="1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3"/>
      <c r="CP177" s="113"/>
      <c r="CQ177" s="113"/>
      <c r="CR177" s="113"/>
      <c r="CS177" s="113"/>
      <c r="CT177" s="113"/>
      <c r="CU177" s="113"/>
      <c r="CV177" s="113"/>
      <c r="CW177" s="113"/>
      <c r="CX177" s="113"/>
      <c r="CY177" s="113"/>
      <c r="CZ177" s="113"/>
      <c r="DA177" s="113"/>
      <c r="DB177" s="113"/>
      <c r="DC177" s="113"/>
      <c r="DD177" s="113"/>
      <c r="DE177" s="113"/>
      <c r="DF177" s="113"/>
      <c r="DG177" s="113"/>
      <c r="DH177" s="113"/>
      <c r="DI177" s="113"/>
      <c r="DJ177" s="113"/>
      <c r="DK177" s="113"/>
      <c r="DL177" s="113"/>
      <c r="DM177" s="113"/>
      <c r="DN177" s="113"/>
      <c r="DO177" s="113"/>
      <c r="DP177" s="113"/>
      <c r="DQ177" s="113"/>
      <c r="DR177" s="113"/>
      <c r="DS177" s="113"/>
      <c r="DT177" s="113"/>
      <c r="DU177" s="113"/>
      <c r="DV177" s="113"/>
      <c r="DW177" s="113"/>
      <c r="DX177" s="113"/>
      <c r="DY177" s="113"/>
      <c r="DZ177" s="113"/>
      <c r="EA177" s="113"/>
      <c r="EB177" s="113"/>
      <c r="EC177" s="113"/>
      <c r="ED177" s="113"/>
      <c r="EE177" s="113"/>
      <c r="EF177" s="113"/>
      <c r="EG177" s="113"/>
      <c r="EH177" s="113"/>
      <c r="EI177" s="113"/>
      <c r="EJ177" s="113"/>
      <c r="EK177" s="113"/>
      <c r="EL177" s="113"/>
      <c r="EM177" s="113"/>
      <c r="EN177" s="113"/>
      <c r="EO177" s="113"/>
      <c r="EP177" s="113"/>
      <c r="EQ177" s="113"/>
      <c r="ER177" s="113"/>
      <c r="ES177" s="113"/>
      <c r="ET177" s="113"/>
      <c r="EU177" s="113"/>
      <c r="EV177" s="113"/>
      <c r="EW177" s="113"/>
      <c r="EX177" s="113"/>
      <c r="EY177" s="113"/>
      <c r="EZ177" s="113"/>
      <c r="FA177" s="113"/>
      <c r="FB177" s="113"/>
      <c r="FC177" s="113"/>
      <c r="FD177" s="113"/>
      <c r="FE177" s="113"/>
      <c r="FF177" s="113"/>
      <c r="FG177" s="113"/>
      <c r="FH177" s="113"/>
      <c r="FI177" s="113"/>
      <c r="FJ177" s="113"/>
      <c r="FK177" s="113"/>
      <c r="FL177" s="113"/>
      <c r="FM177" s="113"/>
      <c r="FN177" s="113"/>
      <c r="FO177" s="113"/>
      <c r="FP177" s="113"/>
      <c r="FQ177" s="113"/>
      <c r="FR177" s="113"/>
      <c r="FS177" s="113"/>
      <c r="FT177" s="113"/>
      <c r="FU177" s="113"/>
      <c r="FV177" s="113"/>
      <c r="FW177" s="113"/>
      <c r="FX177" s="113"/>
      <c r="FY177" s="113"/>
      <c r="FZ177" s="113"/>
      <c r="GA177" s="113"/>
      <c r="GB177" s="113"/>
      <c r="GC177" s="113"/>
      <c r="GD177" s="113"/>
      <c r="GE177" s="113"/>
      <c r="GF177" s="113"/>
      <c r="GG177" s="113"/>
      <c r="GH177" s="113"/>
      <c r="GI177" s="113"/>
      <c r="GJ177" s="113"/>
      <c r="GK177" s="113"/>
      <c r="GL177" s="113"/>
      <c r="GM177" s="113"/>
    </row>
    <row r="178" spans="1:195" ht="11.25" hidden="1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3"/>
      <c r="CP178" s="113"/>
      <c r="CQ178" s="113"/>
      <c r="CR178" s="113"/>
      <c r="CS178" s="113"/>
      <c r="CT178" s="113"/>
      <c r="CU178" s="113"/>
      <c r="CV178" s="113"/>
      <c r="CW178" s="113"/>
      <c r="CX178" s="113"/>
      <c r="CY178" s="113"/>
      <c r="CZ178" s="113"/>
      <c r="DA178" s="113"/>
      <c r="DB178" s="113"/>
      <c r="DC178" s="113"/>
      <c r="DD178" s="113"/>
      <c r="DE178" s="113"/>
      <c r="DF178" s="113"/>
      <c r="DG178" s="113"/>
      <c r="DH178" s="113"/>
      <c r="DI178" s="113"/>
      <c r="DJ178" s="113"/>
      <c r="DK178" s="113"/>
      <c r="DL178" s="113"/>
      <c r="DM178" s="113"/>
      <c r="DN178" s="113"/>
      <c r="DO178" s="113"/>
      <c r="DP178" s="113"/>
      <c r="DQ178" s="113"/>
      <c r="DR178" s="113"/>
      <c r="DS178" s="113"/>
      <c r="DT178" s="113"/>
      <c r="DU178" s="113"/>
      <c r="DV178" s="113"/>
      <c r="DW178" s="113"/>
      <c r="DX178" s="113"/>
      <c r="DY178" s="113"/>
      <c r="DZ178" s="113"/>
      <c r="EA178" s="113"/>
      <c r="EB178" s="113"/>
      <c r="EC178" s="113"/>
      <c r="ED178" s="113"/>
      <c r="EE178" s="113"/>
      <c r="EF178" s="113"/>
      <c r="EG178" s="113"/>
      <c r="EH178" s="113"/>
      <c r="EI178" s="113"/>
      <c r="EJ178" s="113"/>
      <c r="EK178" s="113"/>
      <c r="EL178" s="113"/>
      <c r="EM178" s="113"/>
      <c r="EN178" s="113"/>
      <c r="EO178" s="113"/>
      <c r="EP178" s="113"/>
      <c r="EQ178" s="113"/>
      <c r="ER178" s="113"/>
      <c r="ES178" s="113"/>
      <c r="ET178" s="113"/>
      <c r="EU178" s="113"/>
      <c r="EV178" s="113"/>
      <c r="EW178" s="113"/>
      <c r="EX178" s="113"/>
      <c r="EY178" s="113"/>
      <c r="EZ178" s="113"/>
      <c r="FA178" s="113"/>
      <c r="FB178" s="113"/>
      <c r="FC178" s="113"/>
      <c r="FD178" s="113"/>
      <c r="FE178" s="113"/>
      <c r="FF178" s="113"/>
      <c r="FG178" s="113"/>
      <c r="FH178" s="113"/>
      <c r="FI178" s="113"/>
      <c r="FJ178" s="113"/>
      <c r="FK178" s="113"/>
      <c r="FL178" s="113"/>
      <c r="FM178" s="113"/>
      <c r="FN178" s="113"/>
      <c r="FO178" s="113"/>
      <c r="FP178" s="113"/>
      <c r="FQ178" s="113"/>
      <c r="FR178" s="113"/>
      <c r="FS178" s="113"/>
      <c r="FT178" s="113"/>
      <c r="FU178" s="113"/>
      <c r="FV178" s="113"/>
      <c r="FW178" s="113"/>
      <c r="FX178" s="113"/>
      <c r="FY178" s="113"/>
      <c r="FZ178" s="113"/>
      <c r="GA178" s="113"/>
      <c r="GB178" s="113"/>
      <c r="GC178" s="113"/>
      <c r="GD178" s="113"/>
      <c r="GE178" s="113"/>
      <c r="GF178" s="113"/>
      <c r="GG178" s="113"/>
      <c r="GH178" s="113"/>
      <c r="GI178" s="113"/>
      <c r="GJ178" s="113"/>
      <c r="GK178" s="113"/>
      <c r="GL178" s="113"/>
      <c r="GM178" s="113"/>
    </row>
    <row r="179" spans="1:195" ht="11.25" hidden="1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3"/>
      <c r="CP179" s="113"/>
      <c r="CQ179" s="113"/>
      <c r="CR179" s="113"/>
      <c r="CS179" s="113"/>
      <c r="CT179" s="113"/>
      <c r="CU179" s="113"/>
      <c r="CV179" s="113"/>
      <c r="CW179" s="113"/>
      <c r="CX179" s="113"/>
      <c r="CY179" s="113"/>
      <c r="CZ179" s="113"/>
      <c r="DA179" s="113"/>
      <c r="DB179" s="113"/>
      <c r="DC179" s="113"/>
      <c r="DD179" s="113"/>
      <c r="DE179" s="113"/>
      <c r="DF179" s="113"/>
      <c r="DG179" s="113"/>
      <c r="DH179" s="113"/>
      <c r="DI179" s="113"/>
      <c r="DJ179" s="113"/>
      <c r="DK179" s="113"/>
      <c r="DL179" s="113"/>
      <c r="DM179" s="113"/>
      <c r="DN179" s="113"/>
      <c r="DO179" s="113"/>
      <c r="DP179" s="113"/>
      <c r="DQ179" s="113"/>
      <c r="DR179" s="113"/>
      <c r="DS179" s="113"/>
      <c r="DT179" s="113"/>
      <c r="DU179" s="113"/>
      <c r="DV179" s="113"/>
      <c r="DW179" s="113"/>
      <c r="DX179" s="113"/>
      <c r="DY179" s="113"/>
      <c r="DZ179" s="113"/>
      <c r="EA179" s="113"/>
      <c r="EB179" s="113"/>
      <c r="EC179" s="113"/>
      <c r="ED179" s="113"/>
      <c r="EE179" s="113"/>
      <c r="EF179" s="113"/>
      <c r="EG179" s="113"/>
      <c r="EH179" s="113"/>
      <c r="EI179" s="113"/>
      <c r="EJ179" s="113"/>
      <c r="EK179" s="113"/>
      <c r="EL179" s="113"/>
      <c r="EM179" s="113"/>
      <c r="EN179" s="113"/>
      <c r="EO179" s="113"/>
      <c r="EP179" s="113"/>
      <c r="EQ179" s="113"/>
      <c r="ER179" s="113"/>
      <c r="ES179" s="113"/>
      <c r="ET179" s="113"/>
      <c r="EU179" s="113"/>
      <c r="EV179" s="113"/>
      <c r="EW179" s="113"/>
      <c r="EX179" s="113"/>
      <c r="EY179" s="113"/>
      <c r="EZ179" s="113"/>
      <c r="FA179" s="113"/>
      <c r="FB179" s="113"/>
      <c r="FC179" s="113"/>
      <c r="FD179" s="113"/>
      <c r="FE179" s="113"/>
      <c r="FF179" s="113"/>
      <c r="FG179" s="113"/>
      <c r="FH179" s="113"/>
      <c r="FI179" s="113"/>
      <c r="FJ179" s="113"/>
      <c r="FK179" s="113"/>
      <c r="FL179" s="113"/>
      <c r="FM179" s="113"/>
      <c r="FN179" s="113"/>
      <c r="FO179" s="113"/>
      <c r="FP179" s="113"/>
      <c r="FQ179" s="113"/>
      <c r="FR179" s="113"/>
      <c r="FS179" s="113"/>
      <c r="FT179" s="113"/>
      <c r="FU179" s="113"/>
      <c r="FV179" s="113"/>
      <c r="FW179" s="113"/>
      <c r="FX179" s="113"/>
      <c r="FY179" s="113"/>
      <c r="FZ179" s="113"/>
      <c r="GA179" s="113"/>
      <c r="GB179" s="113"/>
      <c r="GC179" s="113"/>
      <c r="GD179" s="113"/>
      <c r="GE179" s="113"/>
      <c r="GF179" s="113"/>
      <c r="GG179" s="113"/>
      <c r="GH179" s="113"/>
      <c r="GI179" s="113"/>
      <c r="GJ179" s="113"/>
      <c r="GK179" s="113"/>
      <c r="GL179" s="113"/>
      <c r="GM179" s="113"/>
    </row>
    <row r="180" spans="1:195" ht="11.25" hidden="1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3"/>
      <c r="CO180" s="113"/>
      <c r="CP180" s="113"/>
      <c r="CQ180" s="113"/>
      <c r="CR180" s="113"/>
      <c r="CS180" s="113"/>
      <c r="CT180" s="113"/>
      <c r="CU180" s="113"/>
      <c r="CV180" s="113"/>
      <c r="CW180" s="113"/>
      <c r="CX180" s="113"/>
      <c r="CY180" s="113"/>
      <c r="CZ180" s="113"/>
      <c r="DA180" s="113"/>
      <c r="DB180" s="113"/>
      <c r="DC180" s="113"/>
      <c r="DD180" s="113"/>
      <c r="DE180" s="113"/>
      <c r="DF180" s="113"/>
      <c r="DG180" s="113"/>
      <c r="DH180" s="113"/>
      <c r="DI180" s="113"/>
      <c r="DJ180" s="113"/>
      <c r="DK180" s="113"/>
      <c r="DL180" s="113"/>
      <c r="DM180" s="113"/>
      <c r="DN180" s="113"/>
      <c r="DO180" s="113"/>
      <c r="DP180" s="113"/>
      <c r="DQ180" s="113"/>
      <c r="DR180" s="113"/>
      <c r="DS180" s="113"/>
      <c r="DT180" s="113"/>
      <c r="DU180" s="113"/>
      <c r="DV180" s="113"/>
      <c r="DW180" s="113"/>
      <c r="DX180" s="113"/>
      <c r="DY180" s="113"/>
      <c r="DZ180" s="113"/>
      <c r="EA180" s="113"/>
      <c r="EB180" s="113"/>
      <c r="EC180" s="113"/>
      <c r="ED180" s="113"/>
      <c r="EE180" s="113"/>
      <c r="EF180" s="113"/>
      <c r="EG180" s="113"/>
      <c r="EH180" s="113"/>
      <c r="EI180" s="113"/>
      <c r="EJ180" s="113"/>
      <c r="EK180" s="113"/>
      <c r="EL180" s="113"/>
      <c r="EM180" s="113"/>
      <c r="EN180" s="113"/>
      <c r="EO180" s="113"/>
      <c r="EP180" s="113"/>
      <c r="EQ180" s="113"/>
      <c r="ER180" s="113"/>
      <c r="ES180" s="113"/>
      <c r="ET180" s="113"/>
      <c r="EU180" s="113"/>
      <c r="EV180" s="113"/>
      <c r="EW180" s="113"/>
      <c r="EX180" s="113"/>
      <c r="EY180" s="113"/>
      <c r="EZ180" s="113"/>
      <c r="FA180" s="113"/>
      <c r="FB180" s="113"/>
      <c r="FC180" s="113"/>
      <c r="FD180" s="113"/>
      <c r="FE180" s="113"/>
      <c r="FF180" s="113"/>
      <c r="FG180" s="113"/>
      <c r="FH180" s="113"/>
      <c r="FI180" s="113"/>
      <c r="FJ180" s="113"/>
      <c r="FK180" s="113"/>
      <c r="FL180" s="113"/>
      <c r="FM180" s="113"/>
      <c r="FN180" s="113"/>
      <c r="FO180" s="113"/>
      <c r="FP180" s="113"/>
      <c r="FQ180" s="113"/>
      <c r="FR180" s="113"/>
      <c r="FS180" s="113"/>
      <c r="FT180" s="113"/>
      <c r="FU180" s="113"/>
      <c r="FV180" s="113"/>
      <c r="FW180" s="113"/>
      <c r="FX180" s="113"/>
      <c r="FY180" s="113"/>
      <c r="FZ180" s="113"/>
      <c r="GA180" s="113"/>
      <c r="GB180" s="113"/>
      <c r="GC180" s="113"/>
      <c r="GD180" s="113"/>
      <c r="GE180" s="113"/>
      <c r="GF180" s="113"/>
      <c r="GG180" s="113"/>
      <c r="GH180" s="113"/>
      <c r="GI180" s="113"/>
      <c r="GJ180" s="113"/>
      <c r="GK180" s="113"/>
      <c r="GL180" s="113"/>
      <c r="GM180" s="113"/>
    </row>
    <row r="181" spans="1:195" ht="11.25" hidden="1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13"/>
      <c r="CS181" s="113"/>
      <c r="CT181" s="113"/>
      <c r="CU181" s="113"/>
      <c r="CV181" s="113"/>
      <c r="CW181" s="113"/>
      <c r="CX181" s="113"/>
      <c r="CY181" s="113"/>
      <c r="CZ181" s="113"/>
      <c r="DA181" s="113"/>
      <c r="DB181" s="113"/>
      <c r="DC181" s="113"/>
      <c r="DD181" s="113"/>
      <c r="DE181" s="113"/>
      <c r="DF181" s="113"/>
      <c r="DG181" s="113"/>
      <c r="DH181" s="113"/>
      <c r="DI181" s="113"/>
      <c r="DJ181" s="113"/>
      <c r="DK181" s="113"/>
      <c r="DL181" s="113"/>
      <c r="DM181" s="113"/>
      <c r="DN181" s="113"/>
      <c r="DO181" s="113"/>
      <c r="DP181" s="113"/>
      <c r="DQ181" s="113"/>
      <c r="DR181" s="113"/>
      <c r="DS181" s="113"/>
      <c r="DT181" s="113"/>
      <c r="DU181" s="113"/>
      <c r="DV181" s="113"/>
      <c r="DW181" s="113"/>
      <c r="DX181" s="113"/>
      <c r="DY181" s="113"/>
      <c r="DZ181" s="113"/>
      <c r="EA181" s="113"/>
      <c r="EB181" s="113"/>
      <c r="EC181" s="113"/>
      <c r="ED181" s="113"/>
      <c r="EE181" s="113"/>
      <c r="EF181" s="113"/>
      <c r="EG181" s="113"/>
      <c r="EH181" s="113"/>
      <c r="EI181" s="113"/>
      <c r="EJ181" s="113"/>
      <c r="EK181" s="113"/>
      <c r="EL181" s="113"/>
      <c r="EM181" s="113"/>
      <c r="EN181" s="113"/>
      <c r="EO181" s="113"/>
      <c r="EP181" s="113"/>
      <c r="EQ181" s="113"/>
      <c r="ER181" s="113"/>
      <c r="ES181" s="113"/>
      <c r="ET181" s="113"/>
      <c r="EU181" s="113"/>
      <c r="EV181" s="113"/>
      <c r="EW181" s="113"/>
      <c r="EX181" s="113"/>
      <c r="EY181" s="113"/>
      <c r="EZ181" s="113"/>
      <c r="FA181" s="113"/>
      <c r="FB181" s="113"/>
      <c r="FC181" s="113"/>
      <c r="FD181" s="113"/>
      <c r="FE181" s="113"/>
      <c r="FF181" s="113"/>
      <c r="FG181" s="113"/>
      <c r="FH181" s="113"/>
      <c r="FI181" s="113"/>
      <c r="FJ181" s="113"/>
      <c r="FK181" s="113"/>
      <c r="FL181" s="113"/>
      <c r="FM181" s="113"/>
      <c r="FN181" s="113"/>
      <c r="FO181" s="113"/>
      <c r="FP181" s="113"/>
      <c r="FQ181" s="113"/>
      <c r="FR181" s="113"/>
      <c r="FS181" s="113"/>
      <c r="FT181" s="113"/>
      <c r="FU181" s="113"/>
      <c r="FV181" s="113"/>
      <c r="FW181" s="113"/>
      <c r="FX181" s="113"/>
      <c r="FY181" s="113"/>
      <c r="FZ181" s="113"/>
      <c r="GA181" s="113"/>
      <c r="GB181" s="113"/>
      <c r="GC181" s="113"/>
      <c r="GD181" s="113"/>
      <c r="GE181" s="113"/>
      <c r="GF181" s="113"/>
      <c r="GG181" s="113"/>
      <c r="GH181" s="113"/>
      <c r="GI181" s="113"/>
      <c r="GJ181" s="113"/>
      <c r="GK181" s="113"/>
      <c r="GL181" s="113"/>
      <c r="GM181" s="113"/>
    </row>
    <row r="182" spans="1:195" ht="11.25" hidden="1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3"/>
      <c r="CO182" s="113"/>
      <c r="CP182" s="113"/>
      <c r="CQ182" s="113"/>
      <c r="CR182" s="113"/>
      <c r="CS182" s="113"/>
      <c r="CT182" s="113"/>
      <c r="CU182" s="113"/>
      <c r="CV182" s="113"/>
      <c r="CW182" s="113"/>
      <c r="CX182" s="113"/>
      <c r="CY182" s="113"/>
      <c r="CZ182" s="113"/>
      <c r="DA182" s="113"/>
      <c r="DB182" s="113"/>
      <c r="DC182" s="113"/>
      <c r="DD182" s="113"/>
      <c r="DE182" s="113"/>
      <c r="DF182" s="113"/>
      <c r="DG182" s="113"/>
      <c r="DH182" s="113"/>
      <c r="DI182" s="113"/>
      <c r="DJ182" s="113"/>
      <c r="DK182" s="113"/>
      <c r="DL182" s="113"/>
      <c r="DM182" s="113"/>
      <c r="DN182" s="113"/>
      <c r="DO182" s="113"/>
      <c r="DP182" s="113"/>
      <c r="DQ182" s="113"/>
      <c r="DR182" s="113"/>
      <c r="DS182" s="113"/>
      <c r="DT182" s="113"/>
      <c r="DU182" s="113"/>
      <c r="DV182" s="113"/>
      <c r="DW182" s="113"/>
      <c r="DX182" s="113"/>
      <c r="DY182" s="113"/>
      <c r="DZ182" s="113"/>
      <c r="EA182" s="113"/>
      <c r="EB182" s="113"/>
      <c r="EC182" s="113"/>
      <c r="ED182" s="113"/>
      <c r="EE182" s="113"/>
      <c r="EF182" s="113"/>
      <c r="EG182" s="113"/>
      <c r="EH182" s="113"/>
      <c r="EI182" s="113"/>
      <c r="EJ182" s="113"/>
      <c r="EK182" s="113"/>
      <c r="EL182" s="113"/>
      <c r="EM182" s="113"/>
      <c r="EN182" s="113"/>
      <c r="EO182" s="113"/>
      <c r="EP182" s="113"/>
      <c r="EQ182" s="113"/>
      <c r="ER182" s="113"/>
      <c r="ES182" s="113"/>
      <c r="ET182" s="113"/>
      <c r="EU182" s="113"/>
      <c r="EV182" s="113"/>
      <c r="EW182" s="113"/>
      <c r="EX182" s="113"/>
      <c r="EY182" s="113"/>
      <c r="EZ182" s="113"/>
      <c r="FA182" s="113"/>
      <c r="FB182" s="113"/>
      <c r="FC182" s="113"/>
      <c r="FD182" s="113"/>
      <c r="FE182" s="113"/>
      <c r="FF182" s="113"/>
      <c r="FG182" s="113"/>
      <c r="FH182" s="113"/>
      <c r="FI182" s="113"/>
      <c r="FJ182" s="113"/>
      <c r="FK182" s="113"/>
      <c r="FL182" s="113"/>
      <c r="FM182" s="113"/>
      <c r="FN182" s="113"/>
      <c r="FO182" s="113"/>
      <c r="FP182" s="113"/>
      <c r="FQ182" s="113"/>
      <c r="FR182" s="113"/>
      <c r="FS182" s="113"/>
      <c r="FT182" s="113"/>
      <c r="FU182" s="113"/>
      <c r="FV182" s="113"/>
      <c r="FW182" s="113"/>
      <c r="FX182" s="113"/>
      <c r="FY182" s="113"/>
      <c r="FZ182" s="113"/>
      <c r="GA182" s="113"/>
      <c r="GB182" s="113"/>
      <c r="GC182" s="113"/>
      <c r="GD182" s="113"/>
      <c r="GE182" s="113"/>
      <c r="GF182" s="113"/>
      <c r="GG182" s="113"/>
      <c r="GH182" s="113"/>
      <c r="GI182" s="113"/>
      <c r="GJ182" s="113"/>
      <c r="GK182" s="113"/>
      <c r="GL182" s="113"/>
      <c r="GM182" s="113"/>
    </row>
    <row r="183" spans="1:195" ht="11.25" hidden="1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  <c r="CT183" s="113"/>
      <c r="CU183" s="113"/>
      <c r="CV183" s="113"/>
      <c r="CW183" s="113"/>
      <c r="CX183" s="113"/>
      <c r="CY183" s="113"/>
      <c r="CZ183" s="113"/>
      <c r="DA183" s="113"/>
      <c r="DB183" s="113"/>
      <c r="DC183" s="113"/>
      <c r="DD183" s="113"/>
      <c r="DE183" s="113"/>
      <c r="DF183" s="113"/>
      <c r="DG183" s="113"/>
      <c r="DH183" s="113"/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/>
      <c r="DS183" s="113"/>
      <c r="DT183" s="113"/>
      <c r="DU183" s="113"/>
      <c r="DV183" s="113"/>
      <c r="DW183" s="113"/>
      <c r="DX183" s="113"/>
      <c r="DY183" s="113"/>
      <c r="DZ183" s="113"/>
      <c r="EA183" s="113"/>
      <c r="EB183" s="113"/>
      <c r="EC183" s="113"/>
      <c r="ED183" s="113"/>
      <c r="EE183" s="113"/>
      <c r="EF183" s="113"/>
      <c r="EG183" s="113"/>
      <c r="EH183" s="113"/>
      <c r="EI183" s="113"/>
      <c r="EJ183" s="113"/>
      <c r="EK183" s="113"/>
      <c r="EL183" s="113"/>
      <c r="EM183" s="113"/>
      <c r="EN183" s="113"/>
      <c r="EO183" s="113"/>
      <c r="EP183" s="113"/>
      <c r="EQ183" s="113"/>
      <c r="ER183" s="113"/>
      <c r="ES183" s="113"/>
      <c r="ET183" s="113"/>
      <c r="EU183" s="113"/>
      <c r="EV183" s="113"/>
      <c r="EW183" s="113"/>
      <c r="EX183" s="113"/>
      <c r="EY183" s="113"/>
      <c r="EZ183" s="113"/>
      <c r="FA183" s="113"/>
      <c r="FB183" s="113"/>
      <c r="FC183" s="113"/>
      <c r="FD183" s="113"/>
      <c r="FE183" s="113"/>
      <c r="FF183" s="113"/>
      <c r="FG183" s="113"/>
      <c r="FH183" s="113"/>
      <c r="FI183" s="113"/>
      <c r="FJ183" s="113"/>
      <c r="FK183" s="113"/>
      <c r="FL183" s="113"/>
      <c r="FM183" s="113"/>
      <c r="FN183" s="113"/>
      <c r="FO183" s="113"/>
      <c r="FP183" s="113"/>
      <c r="FQ183" s="113"/>
      <c r="FR183" s="113"/>
      <c r="FS183" s="113"/>
      <c r="FT183" s="113"/>
      <c r="FU183" s="113"/>
      <c r="FV183" s="113"/>
      <c r="FW183" s="113"/>
      <c r="FX183" s="113"/>
      <c r="FY183" s="113"/>
      <c r="FZ183" s="113"/>
      <c r="GA183" s="113"/>
      <c r="GB183" s="113"/>
      <c r="GC183" s="113"/>
      <c r="GD183" s="113"/>
      <c r="GE183" s="113"/>
      <c r="GF183" s="113"/>
      <c r="GG183" s="113"/>
      <c r="GH183" s="113"/>
      <c r="GI183" s="113"/>
      <c r="GJ183" s="113"/>
      <c r="GK183" s="113"/>
      <c r="GL183" s="113"/>
      <c r="GM183" s="113"/>
    </row>
    <row r="184" spans="1:195" ht="11.25" hidden="1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3"/>
      <c r="CO184" s="113"/>
      <c r="CP184" s="113"/>
      <c r="CQ184" s="113"/>
      <c r="CR184" s="113"/>
      <c r="CS184" s="113"/>
      <c r="CT184" s="113"/>
      <c r="CU184" s="113"/>
      <c r="CV184" s="113"/>
      <c r="CW184" s="113"/>
      <c r="CX184" s="113"/>
      <c r="CY184" s="113"/>
      <c r="CZ184" s="113"/>
      <c r="DA184" s="113"/>
      <c r="DB184" s="113"/>
      <c r="DC184" s="113"/>
      <c r="DD184" s="113"/>
      <c r="DE184" s="113"/>
      <c r="DF184" s="113"/>
      <c r="DG184" s="113"/>
      <c r="DH184" s="113"/>
      <c r="DI184" s="113"/>
      <c r="DJ184" s="113"/>
      <c r="DK184" s="113"/>
      <c r="DL184" s="113"/>
      <c r="DM184" s="113"/>
      <c r="DN184" s="113"/>
      <c r="DO184" s="113"/>
      <c r="DP184" s="113"/>
      <c r="DQ184" s="113"/>
      <c r="DR184" s="113"/>
      <c r="DS184" s="113"/>
      <c r="DT184" s="113"/>
      <c r="DU184" s="113"/>
      <c r="DV184" s="113"/>
      <c r="DW184" s="113"/>
      <c r="DX184" s="113"/>
      <c r="DY184" s="113"/>
      <c r="DZ184" s="113"/>
      <c r="EA184" s="113"/>
      <c r="EB184" s="113"/>
      <c r="EC184" s="113"/>
      <c r="ED184" s="113"/>
      <c r="EE184" s="113"/>
      <c r="EF184" s="113"/>
      <c r="EG184" s="113"/>
      <c r="EH184" s="113"/>
      <c r="EI184" s="113"/>
      <c r="EJ184" s="113"/>
      <c r="EK184" s="113"/>
      <c r="EL184" s="113"/>
      <c r="EM184" s="113"/>
      <c r="EN184" s="113"/>
      <c r="EO184" s="113"/>
      <c r="EP184" s="113"/>
      <c r="EQ184" s="113"/>
      <c r="ER184" s="113"/>
      <c r="ES184" s="113"/>
      <c r="ET184" s="113"/>
      <c r="EU184" s="113"/>
      <c r="EV184" s="113"/>
      <c r="EW184" s="113"/>
      <c r="EX184" s="113"/>
      <c r="EY184" s="113"/>
      <c r="EZ184" s="113"/>
      <c r="FA184" s="113"/>
      <c r="FB184" s="113"/>
      <c r="FC184" s="113"/>
      <c r="FD184" s="113"/>
      <c r="FE184" s="113"/>
      <c r="FF184" s="113"/>
      <c r="FG184" s="113"/>
      <c r="FH184" s="113"/>
      <c r="FI184" s="113"/>
      <c r="FJ184" s="113"/>
      <c r="FK184" s="113"/>
      <c r="FL184" s="113"/>
      <c r="FM184" s="113"/>
      <c r="FN184" s="113"/>
      <c r="FO184" s="113"/>
      <c r="FP184" s="113"/>
      <c r="FQ184" s="113"/>
      <c r="FR184" s="113"/>
      <c r="FS184" s="113"/>
      <c r="FT184" s="113"/>
      <c r="FU184" s="113"/>
      <c r="FV184" s="113"/>
      <c r="FW184" s="113"/>
      <c r="FX184" s="113"/>
      <c r="FY184" s="113"/>
      <c r="FZ184" s="113"/>
      <c r="GA184" s="113"/>
      <c r="GB184" s="113"/>
      <c r="GC184" s="113"/>
      <c r="GD184" s="113"/>
      <c r="GE184" s="113"/>
      <c r="GF184" s="113"/>
      <c r="GG184" s="113"/>
      <c r="GH184" s="113"/>
      <c r="GI184" s="113"/>
      <c r="GJ184" s="113"/>
      <c r="GK184" s="113"/>
      <c r="GL184" s="113"/>
      <c r="GM184" s="113"/>
    </row>
    <row r="185" spans="1:195" ht="11.25" hidden="1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3"/>
      <c r="CO185" s="113"/>
      <c r="CP185" s="113"/>
      <c r="CQ185" s="113"/>
      <c r="CR185" s="113"/>
      <c r="CS185" s="113"/>
      <c r="CT185" s="113"/>
      <c r="CU185" s="113"/>
      <c r="CV185" s="113"/>
      <c r="CW185" s="113"/>
      <c r="CX185" s="113"/>
      <c r="CY185" s="113"/>
      <c r="CZ185" s="113"/>
      <c r="DA185" s="113"/>
      <c r="DB185" s="113"/>
      <c r="DC185" s="113"/>
      <c r="DD185" s="113"/>
      <c r="DE185" s="113"/>
      <c r="DF185" s="113"/>
      <c r="DG185" s="113"/>
      <c r="DH185" s="113"/>
      <c r="DI185" s="113"/>
      <c r="DJ185" s="113"/>
      <c r="DK185" s="113"/>
      <c r="DL185" s="113"/>
      <c r="DM185" s="113"/>
      <c r="DN185" s="113"/>
      <c r="DO185" s="113"/>
      <c r="DP185" s="113"/>
      <c r="DQ185" s="113"/>
      <c r="DR185" s="113"/>
      <c r="DS185" s="113"/>
      <c r="DT185" s="113"/>
      <c r="DU185" s="113"/>
      <c r="DV185" s="113"/>
      <c r="DW185" s="113"/>
      <c r="DX185" s="113"/>
      <c r="DY185" s="113"/>
      <c r="DZ185" s="113"/>
      <c r="EA185" s="113"/>
      <c r="EB185" s="113"/>
      <c r="EC185" s="113"/>
      <c r="ED185" s="113"/>
      <c r="EE185" s="113"/>
      <c r="EF185" s="113"/>
      <c r="EG185" s="113"/>
      <c r="EH185" s="113"/>
      <c r="EI185" s="113"/>
      <c r="EJ185" s="113"/>
      <c r="EK185" s="113"/>
      <c r="EL185" s="113"/>
      <c r="EM185" s="113"/>
      <c r="EN185" s="113"/>
      <c r="EO185" s="113"/>
      <c r="EP185" s="113"/>
      <c r="EQ185" s="113"/>
      <c r="ER185" s="113"/>
      <c r="ES185" s="113"/>
      <c r="ET185" s="113"/>
      <c r="EU185" s="113"/>
      <c r="EV185" s="113"/>
      <c r="EW185" s="113"/>
      <c r="EX185" s="113"/>
      <c r="EY185" s="113"/>
      <c r="EZ185" s="113"/>
      <c r="FA185" s="113"/>
      <c r="FB185" s="113"/>
      <c r="FC185" s="113"/>
      <c r="FD185" s="113"/>
      <c r="FE185" s="113"/>
      <c r="FF185" s="113"/>
      <c r="FG185" s="113"/>
      <c r="FH185" s="113"/>
      <c r="FI185" s="113"/>
      <c r="FJ185" s="113"/>
      <c r="FK185" s="113"/>
      <c r="FL185" s="113"/>
      <c r="FM185" s="113"/>
      <c r="FN185" s="113"/>
      <c r="FO185" s="113"/>
      <c r="FP185" s="113"/>
      <c r="FQ185" s="113"/>
      <c r="FR185" s="113"/>
      <c r="FS185" s="113"/>
      <c r="FT185" s="113"/>
      <c r="FU185" s="113"/>
      <c r="FV185" s="113"/>
      <c r="FW185" s="113"/>
      <c r="FX185" s="113"/>
      <c r="FY185" s="113"/>
      <c r="FZ185" s="113"/>
      <c r="GA185" s="113"/>
      <c r="GB185" s="113"/>
      <c r="GC185" s="113"/>
      <c r="GD185" s="113"/>
      <c r="GE185" s="113"/>
      <c r="GF185" s="113"/>
      <c r="GG185" s="113"/>
      <c r="GH185" s="113"/>
      <c r="GI185" s="113"/>
      <c r="GJ185" s="113"/>
      <c r="GK185" s="113"/>
      <c r="GL185" s="113"/>
      <c r="GM185" s="113"/>
    </row>
    <row r="186" spans="1:195" ht="11.25" hidden="1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3"/>
      <c r="CR186" s="113"/>
      <c r="CS186" s="113"/>
      <c r="CT186" s="113"/>
      <c r="CU186" s="113"/>
      <c r="CV186" s="113"/>
      <c r="CW186" s="113"/>
      <c r="CX186" s="113"/>
      <c r="CY186" s="113"/>
      <c r="CZ186" s="113"/>
      <c r="DA186" s="113"/>
      <c r="DB186" s="113"/>
      <c r="DC186" s="113"/>
      <c r="DD186" s="113"/>
      <c r="DE186" s="113"/>
      <c r="DF186" s="113"/>
      <c r="DG186" s="113"/>
      <c r="DH186" s="113"/>
      <c r="DI186" s="113"/>
      <c r="DJ186" s="113"/>
      <c r="DK186" s="113"/>
      <c r="DL186" s="113"/>
      <c r="DM186" s="113"/>
      <c r="DN186" s="113"/>
      <c r="DO186" s="113"/>
      <c r="DP186" s="113"/>
      <c r="DQ186" s="113"/>
      <c r="DR186" s="113"/>
      <c r="DS186" s="113"/>
      <c r="DT186" s="113"/>
      <c r="DU186" s="113"/>
      <c r="DV186" s="113"/>
      <c r="DW186" s="113"/>
      <c r="DX186" s="113"/>
      <c r="DY186" s="113"/>
      <c r="DZ186" s="113"/>
      <c r="EA186" s="113"/>
      <c r="EB186" s="113"/>
      <c r="EC186" s="113"/>
      <c r="ED186" s="113"/>
      <c r="EE186" s="113"/>
      <c r="EF186" s="113"/>
      <c r="EG186" s="113"/>
      <c r="EH186" s="113"/>
      <c r="EI186" s="113"/>
      <c r="EJ186" s="113"/>
      <c r="EK186" s="113"/>
      <c r="EL186" s="113"/>
      <c r="EM186" s="113"/>
      <c r="EN186" s="113"/>
      <c r="EO186" s="113"/>
      <c r="EP186" s="113"/>
      <c r="EQ186" s="113"/>
      <c r="ER186" s="113"/>
      <c r="ES186" s="113"/>
      <c r="ET186" s="113"/>
      <c r="EU186" s="113"/>
      <c r="EV186" s="113"/>
      <c r="EW186" s="113"/>
      <c r="EX186" s="113"/>
      <c r="EY186" s="113"/>
      <c r="EZ186" s="113"/>
      <c r="FA186" s="113"/>
      <c r="FB186" s="113"/>
      <c r="FC186" s="113"/>
      <c r="FD186" s="113"/>
      <c r="FE186" s="113"/>
      <c r="FF186" s="113"/>
      <c r="FG186" s="113"/>
      <c r="FH186" s="113"/>
      <c r="FI186" s="113"/>
      <c r="FJ186" s="113"/>
      <c r="FK186" s="113"/>
      <c r="FL186" s="113"/>
      <c r="FM186" s="113"/>
      <c r="FN186" s="113"/>
      <c r="FO186" s="113"/>
      <c r="FP186" s="113"/>
      <c r="FQ186" s="113"/>
      <c r="FR186" s="113"/>
      <c r="FS186" s="113"/>
      <c r="FT186" s="113"/>
      <c r="FU186" s="113"/>
      <c r="FV186" s="113"/>
      <c r="FW186" s="113"/>
      <c r="FX186" s="113"/>
      <c r="FY186" s="113"/>
      <c r="FZ186" s="113"/>
      <c r="GA186" s="113"/>
      <c r="GB186" s="113"/>
      <c r="GC186" s="113"/>
      <c r="GD186" s="113"/>
      <c r="GE186" s="113"/>
      <c r="GF186" s="113"/>
      <c r="GG186" s="113"/>
      <c r="GH186" s="113"/>
      <c r="GI186" s="113"/>
      <c r="GJ186" s="113"/>
      <c r="GK186" s="113"/>
      <c r="GL186" s="113"/>
      <c r="GM186" s="113"/>
    </row>
    <row r="187" spans="1:195" ht="11.25" hidden="1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3"/>
      <c r="CR187" s="113"/>
      <c r="CS187" s="113"/>
      <c r="CT187" s="113"/>
      <c r="CU187" s="113"/>
      <c r="CV187" s="113"/>
      <c r="CW187" s="113"/>
      <c r="CX187" s="113"/>
      <c r="CY187" s="113"/>
      <c r="CZ187" s="113"/>
      <c r="DA187" s="113"/>
      <c r="DB187" s="113"/>
      <c r="DC187" s="113"/>
      <c r="DD187" s="113"/>
      <c r="DE187" s="113"/>
      <c r="DF187" s="113"/>
      <c r="DG187" s="113"/>
      <c r="DH187" s="113"/>
      <c r="DI187" s="113"/>
      <c r="DJ187" s="113"/>
      <c r="DK187" s="113"/>
      <c r="DL187" s="113"/>
      <c r="DM187" s="113"/>
      <c r="DN187" s="113"/>
      <c r="DO187" s="113"/>
      <c r="DP187" s="113"/>
      <c r="DQ187" s="113"/>
      <c r="DR187" s="113"/>
      <c r="DS187" s="113"/>
      <c r="DT187" s="113"/>
      <c r="DU187" s="113"/>
      <c r="DV187" s="113"/>
      <c r="DW187" s="113"/>
      <c r="DX187" s="113"/>
      <c r="DY187" s="113"/>
      <c r="DZ187" s="113"/>
      <c r="EA187" s="113"/>
      <c r="EB187" s="113"/>
      <c r="EC187" s="113"/>
      <c r="ED187" s="113"/>
      <c r="EE187" s="113"/>
      <c r="EF187" s="113"/>
      <c r="EG187" s="113"/>
      <c r="EH187" s="113"/>
      <c r="EI187" s="113"/>
      <c r="EJ187" s="113"/>
      <c r="EK187" s="113"/>
      <c r="EL187" s="113"/>
      <c r="EM187" s="113"/>
      <c r="EN187" s="113"/>
      <c r="EO187" s="113"/>
      <c r="EP187" s="113"/>
      <c r="EQ187" s="113"/>
      <c r="ER187" s="113"/>
      <c r="ES187" s="113"/>
      <c r="ET187" s="113"/>
      <c r="EU187" s="113"/>
      <c r="EV187" s="113"/>
      <c r="EW187" s="113"/>
      <c r="EX187" s="113"/>
      <c r="EY187" s="113"/>
      <c r="EZ187" s="113"/>
      <c r="FA187" s="113"/>
      <c r="FB187" s="113"/>
      <c r="FC187" s="113"/>
      <c r="FD187" s="113"/>
      <c r="FE187" s="113"/>
      <c r="FF187" s="113"/>
      <c r="FG187" s="113"/>
      <c r="FH187" s="113"/>
      <c r="FI187" s="113"/>
      <c r="FJ187" s="113"/>
      <c r="FK187" s="113"/>
      <c r="FL187" s="113"/>
      <c r="FM187" s="113"/>
      <c r="FN187" s="113"/>
      <c r="FO187" s="113"/>
      <c r="FP187" s="113"/>
      <c r="FQ187" s="113"/>
      <c r="FR187" s="113"/>
      <c r="FS187" s="113"/>
      <c r="FT187" s="113"/>
      <c r="FU187" s="113"/>
      <c r="FV187" s="113"/>
      <c r="FW187" s="113"/>
      <c r="FX187" s="113"/>
      <c r="FY187" s="113"/>
      <c r="FZ187" s="113"/>
      <c r="GA187" s="113"/>
      <c r="GB187" s="113"/>
      <c r="GC187" s="113"/>
      <c r="GD187" s="113"/>
      <c r="GE187" s="113"/>
      <c r="GF187" s="113"/>
      <c r="GG187" s="113"/>
      <c r="GH187" s="113"/>
      <c r="GI187" s="113"/>
      <c r="GJ187" s="113"/>
      <c r="GK187" s="113"/>
      <c r="GL187" s="113"/>
      <c r="GM187" s="113"/>
    </row>
    <row r="188" spans="1:195" ht="11.25" hidden="1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3"/>
      <c r="CO188" s="113"/>
      <c r="CP188" s="113"/>
      <c r="CQ188" s="113"/>
      <c r="CR188" s="113"/>
      <c r="CS188" s="113"/>
      <c r="CT188" s="113"/>
      <c r="CU188" s="113"/>
      <c r="CV188" s="113"/>
      <c r="CW188" s="113"/>
      <c r="CX188" s="113"/>
      <c r="CY188" s="113"/>
      <c r="CZ188" s="113"/>
      <c r="DA188" s="113"/>
      <c r="DB188" s="113"/>
      <c r="DC188" s="113"/>
      <c r="DD188" s="113"/>
      <c r="DE188" s="113"/>
      <c r="DF188" s="113"/>
      <c r="DG188" s="113"/>
      <c r="DH188" s="113"/>
      <c r="DI188" s="113"/>
      <c r="DJ188" s="113"/>
      <c r="DK188" s="113"/>
      <c r="DL188" s="113"/>
      <c r="DM188" s="113"/>
      <c r="DN188" s="113"/>
      <c r="DO188" s="113"/>
      <c r="DP188" s="113"/>
      <c r="DQ188" s="113"/>
      <c r="DR188" s="113"/>
      <c r="DS188" s="113"/>
      <c r="DT188" s="113"/>
      <c r="DU188" s="113"/>
      <c r="DV188" s="113"/>
      <c r="DW188" s="113"/>
      <c r="DX188" s="113"/>
      <c r="DY188" s="113"/>
      <c r="DZ188" s="113"/>
      <c r="EA188" s="113"/>
      <c r="EB188" s="113"/>
      <c r="EC188" s="113"/>
      <c r="ED188" s="113"/>
      <c r="EE188" s="113"/>
      <c r="EF188" s="113"/>
      <c r="EG188" s="113"/>
      <c r="EH188" s="113"/>
      <c r="EI188" s="113"/>
      <c r="EJ188" s="113"/>
      <c r="EK188" s="113"/>
      <c r="EL188" s="113"/>
      <c r="EM188" s="113"/>
      <c r="EN188" s="113"/>
      <c r="EO188" s="113"/>
      <c r="EP188" s="113"/>
      <c r="EQ188" s="113"/>
      <c r="ER188" s="113"/>
      <c r="ES188" s="113"/>
      <c r="ET188" s="113"/>
      <c r="EU188" s="113"/>
      <c r="EV188" s="113"/>
      <c r="EW188" s="113"/>
      <c r="EX188" s="113"/>
      <c r="EY188" s="113"/>
      <c r="EZ188" s="113"/>
      <c r="FA188" s="113"/>
      <c r="FB188" s="113"/>
      <c r="FC188" s="113"/>
      <c r="FD188" s="113"/>
      <c r="FE188" s="113"/>
      <c r="FF188" s="113"/>
      <c r="FG188" s="113"/>
      <c r="FH188" s="113"/>
      <c r="FI188" s="113"/>
      <c r="FJ188" s="113"/>
      <c r="FK188" s="113"/>
      <c r="FL188" s="113"/>
      <c r="FM188" s="113"/>
      <c r="FN188" s="113"/>
      <c r="FO188" s="113"/>
      <c r="FP188" s="113"/>
      <c r="FQ188" s="113"/>
      <c r="FR188" s="113"/>
      <c r="FS188" s="113"/>
      <c r="FT188" s="113"/>
      <c r="FU188" s="113"/>
      <c r="FV188" s="113"/>
      <c r="FW188" s="113"/>
      <c r="FX188" s="113"/>
      <c r="FY188" s="113"/>
      <c r="FZ188" s="113"/>
      <c r="GA188" s="113"/>
      <c r="GB188" s="113"/>
      <c r="GC188" s="113"/>
      <c r="GD188" s="113"/>
      <c r="GE188" s="113"/>
      <c r="GF188" s="113"/>
      <c r="GG188" s="113"/>
      <c r="GH188" s="113"/>
      <c r="GI188" s="113"/>
      <c r="GJ188" s="113"/>
      <c r="GK188" s="113"/>
      <c r="GL188" s="113"/>
      <c r="GM188" s="113"/>
    </row>
    <row r="189" spans="1:195" ht="11.25" hidden="1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3"/>
      <c r="CO189" s="113"/>
      <c r="CP189" s="113"/>
      <c r="CQ189" s="113"/>
      <c r="CR189" s="113"/>
      <c r="CS189" s="113"/>
      <c r="CT189" s="113"/>
      <c r="CU189" s="113"/>
      <c r="CV189" s="113"/>
      <c r="CW189" s="113"/>
      <c r="CX189" s="113"/>
      <c r="CY189" s="113"/>
      <c r="CZ189" s="113"/>
      <c r="DA189" s="113"/>
      <c r="DB189" s="113"/>
      <c r="DC189" s="113"/>
      <c r="DD189" s="113"/>
      <c r="DE189" s="113"/>
      <c r="DF189" s="113"/>
      <c r="DG189" s="113"/>
      <c r="DH189" s="113"/>
      <c r="DI189" s="113"/>
      <c r="DJ189" s="113"/>
      <c r="DK189" s="113"/>
      <c r="DL189" s="113"/>
      <c r="DM189" s="113"/>
      <c r="DN189" s="113"/>
      <c r="DO189" s="113"/>
      <c r="DP189" s="113"/>
      <c r="DQ189" s="113"/>
      <c r="DR189" s="113"/>
      <c r="DS189" s="113"/>
      <c r="DT189" s="113"/>
      <c r="DU189" s="113"/>
      <c r="DV189" s="113"/>
      <c r="DW189" s="113"/>
      <c r="DX189" s="113"/>
      <c r="DY189" s="113"/>
      <c r="DZ189" s="113"/>
      <c r="EA189" s="113"/>
      <c r="EB189" s="113"/>
      <c r="EC189" s="113"/>
      <c r="ED189" s="113"/>
      <c r="EE189" s="113"/>
      <c r="EF189" s="113"/>
      <c r="EG189" s="113"/>
      <c r="EH189" s="113"/>
      <c r="EI189" s="113"/>
      <c r="EJ189" s="113"/>
      <c r="EK189" s="113"/>
      <c r="EL189" s="113"/>
      <c r="EM189" s="113"/>
      <c r="EN189" s="113"/>
      <c r="EO189" s="113"/>
      <c r="EP189" s="113"/>
      <c r="EQ189" s="113"/>
      <c r="ER189" s="113"/>
      <c r="ES189" s="113"/>
      <c r="ET189" s="113"/>
      <c r="EU189" s="113"/>
      <c r="EV189" s="113"/>
      <c r="EW189" s="113"/>
      <c r="EX189" s="113"/>
      <c r="EY189" s="113"/>
      <c r="EZ189" s="113"/>
      <c r="FA189" s="113"/>
      <c r="FB189" s="113"/>
      <c r="FC189" s="113"/>
      <c r="FD189" s="113"/>
      <c r="FE189" s="113"/>
      <c r="FF189" s="113"/>
      <c r="FG189" s="113"/>
      <c r="FH189" s="113"/>
      <c r="FI189" s="113"/>
      <c r="FJ189" s="113"/>
      <c r="FK189" s="113"/>
      <c r="FL189" s="113"/>
      <c r="FM189" s="113"/>
      <c r="FN189" s="113"/>
      <c r="FO189" s="113"/>
      <c r="FP189" s="113"/>
      <c r="FQ189" s="113"/>
      <c r="FR189" s="113"/>
      <c r="FS189" s="113"/>
      <c r="FT189" s="113"/>
      <c r="FU189" s="113"/>
      <c r="FV189" s="113"/>
      <c r="FW189" s="113"/>
      <c r="FX189" s="113"/>
      <c r="FY189" s="113"/>
      <c r="FZ189" s="113"/>
      <c r="GA189" s="113"/>
      <c r="GB189" s="113"/>
      <c r="GC189" s="113"/>
      <c r="GD189" s="113"/>
      <c r="GE189" s="113"/>
      <c r="GF189" s="113"/>
      <c r="GG189" s="113"/>
      <c r="GH189" s="113"/>
      <c r="GI189" s="113"/>
      <c r="GJ189" s="113"/>
      <c r="GK189" s="113"/>
      <c r="GL189" s="113"/>
      <c r="GM189" s="113"/>
    </row>
    <row r="190" spans="1:195" ht="11.25" hidden="1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  <c r="CV190" s="113"/>
      <c r="CW190" s="113"/>
      <c r="CX190" s="113"/>
      <c r="CY190" s="113"/>
      <c r="CZ190" s="113"/>
      <c r="DA190" s="113"/>
      <c r="DB190" s="113"/>
      <c r="DC190" s="113"/>
      <c r="DD190" s="113"/>
      <c r="DE190" s="113"/>
      <c r="DF190" s="113"/>
      <c r="DG190" s="113"/>
      <c r="DH190" s="113"/>
      <c r="DI190" s="113"/>
      <c r="DJ190" s="113"/>
      <c r="DK190" s="113"/>
      <c r="DL190" s="113"/>
      <c r="DM190" s="113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113"/>
      <c r="EC190" s="113"/>
      <c r="ED190" s="113"/>
      <c r="EE190" s="113"/>
      <c r="EF190" s="113"/>
      <c r="EG190" s="113"/>
      <c r="EH190" s="113"/>
      <c r="EI190" s="113"/>
      <c r="EJ190" s="113"/>
      <c r="EK190" s="113"/>
      <c r="EL190" s="113"/>
      <c r="EM190" s="113"/>
      <c r="EN190" s="113"/>
      <c r="EO190" s="113"/>
      <c r="EP190" s="113"/>
      <c r="EQ190" s="113"/>
      <c r="ER190" s="113"/>
      <c r="ES190" s="113"/>
      <c r="ET190" s="113"/>
      <c r="EU190" s="113"/>
      <c r="EV190" s="113"/>
      <c r="EW190" s="113"/>
      <c r="EX190" s="113"/>
      <c r="EY190" s="113"/>
      <c r="EZ190" s="113"/>
      <c r="FA190" s="113"/>
      <c r="FB190" s="113"/>
      <c r="FC190" s="113"/>
      <c r="FD190" s="113"/>
      <c r="FE190" s="113"/>
      <c r="FF190" s="113"/>
      <c r="FG190" s="113"/>
      <c r="FH190" s="113"/>
      <c r="FI190" s="113"/>
      <c r="FJ190" s="113"/>
      <c r="FK190" s="113"/>
      <c r="FL190" s="113"/>
      <c r="FM190" s="113"/>
      <c r="FN190" s="113"/>
      <c r="FO190" s="113"/>
      <c r="FP190" s="113"/>
      <c r="FQ190" s="113"/>
      <c r="FR190" s="113"/>
      <c r="FS190" s="113"/>
      <c r="FT190" s="113"/>
      <c r="FU190" s="113"/>
      <c r="FV190" s="113"/>
      <c r="FW190" s="113"/>
      <c r="FX190" s="113"/>
      <c r="FY190" s="113"/>
      <c r="FZ190" s="113"/>
      <c r="GA190" s="113"/>
      <c r="GB190" s="113"/>
      <c r="GC190" s="113"/>
      <c r="GD190" s="113"/>
      <c r="GE190" s="113"/>
      <c r="GF190" s="113"/>
      <c r="GG190" s="113"/>
      <c r="GH190" s="113"/>
      <c r="GI190" s="113"/>
      <c r="GJ190" s="113"/>
      <c r="GK190" s="113"/>
      <c r="GL190" s="113"/>
      <c r="GM190" s="113"/>
    </row>
    <row r="191" spans="1:195" ht="11.25" hidden="1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  <c r="DB191" s="113"/>
      <c r="DC191" s="113"/>
      <c r="DD191" s="113"/>
      <c r="DE191" s="113"/>
      <c r="DF191" s="113"/>
      <c r="DG191" s="113"/>
      <c r="DH191" s="113"/>
      <c r="DI191" s="113"/>
      <c r="DJ191" s="113"/>
      <c r="DK191" s="113"/>
      <c r="DL191" s="113"/>
      <c r="DM191" s="113"/>
      <c r="DN191" s="113"/>
      <c r="DO191" s="113"/>
      <c r="DP191" s="113"/>
      <c r="DQ191" s="113"/>
      <c r="DR191" s="113"/>
      <c r="DS191" s="113"/>
      <c r="DT191" s="113"/>
      <c r="DU191" s="113"/>
      <c r="DV191" s="113"/>
      <c r="DW191" s="113"/>
      <c r="DX191" s="113"/>
      <c r="DY191" s="113"/>
      <c r="DZ191" s="113"/>
      <c r="EA191" s="113"/>
      <c r="EB191" s="113"/>
      <c r="EC191" s="113"/>
      <c r="ED191" s="113"/>
      <c r="EE191" s="113"/>
      <c r="EF191" s="113"/>
      <c r="EG191" s="113"/>
      <c r="EH191" s="113"/>
      <c r="EI191" s="113"/>
      <c r="EJ191" s="113"/>
      <c r="EK191" s="113"/>
      <c r="EL191" s="113"/>
      <c r="EM191" s="113"/>
      <c r="EN191" s="113"/>
      <c r="EO191" s="113"/>
      <c r="EP191" s="113"/>
      <c r="EQ191" s="113"/>
      <c r="ER191" s="113"/>
      <c r="ES191" s="113"/>
      <c r="ET191" s="113"/>
      <c r="EU191" s="113"/>
      <c r="EV191" s="113"/>
      <c r="EW191" s="113"/>
      <c r="EX191" s="113"/>
      <c r="EY191" s="113"/>
      <c r="EZ191" s="113"/>
      <c r="FA191" s="113"/>
      <c r="FB191" s="113"/>
      <c r="FC191" s="113"/>
      <c r="FD191" s="113"/>
      <c r="FE191" s="113"/>
      <c r="FF191" s="113"/>
      <c r="FG191" s="113"/>
      <c r="FH191" s="113"/>
      <c r="FI191" s="113"/>
      <c r="FJ191" s="113"/>
      <c r="FK191" s="113"/>
      <c r="FL191" s="113"/>
      <c r="FM191" s="113"/>
      <c r="FN191" s="113"/>
      <c r="FO191" s="113"/>
      <c r="FP191" s="113"/>
      <c r="FQ191" s="113"/>
      <c r="FR191" s="113"/>
      <c r="FS191" s="113"/>
      <c r="FT191" s="113"/>
      <c r="FU191" s="113"/>
      <c r="FV191" s="113"/>
      <c r="FW191" s="113"/>
      <c r="FX191" s="113"/>
      <c r="FY191" s="113"/>
      <c r="FZ191" s="113"/>
      <c r="GA191" s="113"/>
      <c r="GB191" s="113"/>
      <c r="GC191" s="113"/>
      <c r="GD191" s="113"/>
      <c r="GE191" s="113"/>
      <c r="GF191" s="113"/>
      <c r="GG191" s="113"/>
      <c r="GH191" s="113"/>
      <c r="GI191" s="113"/>
      <c r="GJ191" s="113"/>
      <c r="GK191" s="113"/>
      <c r="GL191" s="113"/>
      <c r="GM191" s="113"/>
    </row>
    <row r="192" spans="1:195" ht="11.25" hidden="1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3"/>
      <c r="CO192" s="113"/>
      <c r="CP192" s="113"/>
      <c r="CQ192" s="113"/>
      <c r="CR192" s="113"/>
      <c r="CS192" s="113"/>
      <c r="CT192" s="113"/>
      <c r="CU192" s="113"/>
      <c r="CV192" s="113"/>
      <c r="CW192" s="113"/>
      <c r="CX192" s="113"/>
      <c r="CY192" s="113"/>
      <c r="CZ192" s="113"/>
      <c r="DA192" s="113"/>
      <c r="DB192" s="113"/>
      <c r="DC192" s="113"/>
      <c r="DD192" s="113"/>
      <c r="DE192" s="113"/>
      <c r="DF192" s="113"/>
      <c r="DG192" s="113"/>
      <c r="DH192" s="113"/>
      <c r="DI192" s="113"/>
      <c r="DJ192" s="113"/>
      <c r="DK192" s="113"/>
      <c r="DL192" s="113"/>
      <c r="DM192" s="113"/>
      <c r="DN192" s="113"/>
      <c r="DO192" s="113"/>
      <c r="DP192" s="113"/>
      <c r="DQ192" s="113"/>
      <c r="DR192" s="113"/>
      <c r="DS192" s="113"/>
      <c r="DT192" s="113"/>
      <c r="DU192" s="113"/>
      <c r="DV192" s="113"/>
      <c r="DW192" s="113"/>
      <c r="DX192" s="113"/>
      <c r="DY192" s="113"/>
      <c r="DZ192" s="113"/>
      <c r="EA192" s="113"/>
      <c r="EB192" s="113"/>
      <c r="EC192" s="113"/>
      <c r="ED192" s="113"/>
      <c r="EE192" s="113"/>
      <c r="EF192" s="113"/>
      <c r="EG192" s="113"/>
      <c r="EH192" s="113"/>
      <c r="EI192" s="113"/>
      <c r="EJ192" s="113"/>
      <c r="EK192" s="113"/>
      <c r="EL192" s="113"/>
      <c r="EM192" s="113"/>
      <c r="EN192" s="113"/>
      <c r="EO192" s="113"/>
      <c r="EP192" s="113"/>
      <c r="EQ192" s="113"/>
      <c r="ER192" s="113"/>
      <c r="ES192" s="113"/>
      <c r="ET192" s="113"/>
      <c r="EU192" s="113"/>
      <c r="EV192" s="113"/>
      <c r="EW192" s="113"/>
      <c r="EX192" s="113"/>
      <c r="EY192" s="113"/>
      <c r="EZ192" s="113"/>
      <c r="FA192" s="113"/>
      <c r="FB192" s="113"/>
      <c r="FC192" s="113"/>
      <c r="FD192" s="113"/>
      <c r="FE192" s="113"/>
      <c r="FF192" s="113"/>
      <c r="FG192" s="113"/>
      <c r="FH192" s="113"/>
      <c r="FI192" s="113"/>
      <c r="FJ192" s="113"/>
      <c r="FK192" s="113"/>
      <c r="FL192" s="113"/>
      <c r="FM192" s="113"/>
      <c r="FN192" s="113"/>
      <c r="FO192" s="113"/>
      <c r="FP192" s="113"/>
      <c r="FQ192" s="113"/>
      <c r="FR192" s="113"/>
      <c r="FS192" s="113"/>
      <c r="FT192" s="113"/>
      <c r="FU192" s="113"/>
      <c r="FV192" s="113"/>
      <c r="FW192" s="113"/>
      <c r="FX192" s="113"/>
      <c r="FY192" s="113"/>
      <c r="FZ192" s="113"/>
      <c r="GA192" s="113"/>
      <c r="GB192" s="113"/>
      <c r="GC192" s="113"/>
      <c r="GD192" s="113"/>
      <c r="GE192" s="113"/>
      <c r="GF192" s="113"/>
      <c r="GG192" s="113"/>
      <c r="GH192" s="113"/>
      <c r="GI192" s="113"/>
      <c r="GJ192" s="113"/>
      <c r="GK192" s="113"/>
      <c r="GL192" s="113"/>
      <c r="GM192" s="113"/>
    </row>
    <row r="193" spans="1:195" ht="11.25" hidden="1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3"/>
      <c r="DO193" s="113"/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3"/>
      <c r="DZ193" s="113"/>
      <c r="EA193" s="113"/>
      <c r="EB193" s="113"/>
      <c r="EC193" s="113"/>
      <c r="ED193" s="113"/>
      <c r="EE193" s="113"/>
      <c r="EF193" s="113"/>
      <c r="EG193" s="113"/>
      <c r="EH193" s="113"/>
      <c r="EI193" s="113"/>
      <c r="EJ193" s="113"/>
      <c r="EK193" s="113"/>
      <c r="EL193" s="113"/>
      <c r="EM193" s="113"/>
      <c r="EN193" s="113"/>
      <c r="EO193" s="113"/>
      <c r="EP193" s="113"/>
      <c r="EQ193" s="113"/>
      <c r="ER193" s="113"/>
      <c r="ES193" s="113"/>
      <c r="ET193" s="113"/>
      <c r="EU193" s="113"/>
      <c r="EV193" s="113"/>
      <c r="EW193" s="113"/>
      <c r="EX193" s="113"/>
      <c r="EY193" s="113"/>
      <c r="EZ193" s="113"/>
      <c r="FA193" s="113"/>
      <c r="FB193" s="113"/>
      <c r="FC193" s="113"/>
      <c r="FD193" s="113"/>
      <c r="FE193" s="113"/>
      <c r="FF193" s="113"/>
      <c r="FG193" s="113"/>
      <c r="FH193" s="113"/>
      <c r="FI193" s="113"/>
      <c r="FJ193" s="113"/>
      <c r="FK193" s="113"/>
      <c r="FL193" s="113"/>
      <c r="FM193" s="113"/>
      <c r="FN193" s="113"/>
      <c r="FO193" s="113"/>
      <c r="FP193" s="113"/>
      <c r="FQ193" s="113"/>
      <c r="FR193" s="113"/>
      <c r="FS193" s="113"/>
      <c r="FT193" s="113"/>
      <c r="FU193" s="113"/>
      <c r="FV193" s="113"/>
      <c r="FW193" s="113"/>
      <c r="FX193" s="113"/>
      <c r="FY193" s="113"/>
      <c r="FZ193" s="113"/>
      <c r="GA193" s="113"/>
      <c r="GB193" s="113"/>
      <c r="GC193" s="113"/>
      <c r="GD193" s="113"/>
      <c r="GE193" s="113"/>
      <c r="GF193" s="113"/>
      <c r="GG193" s="113"/>
      <c r="GH193" s="113"/>
      <c r="GI193" s="113"/>
      <c r="GJ193" s="113"/>
      <c r="GK193" s="113"/>
      <c r="GL193" s="113"/>
      <c r="GM193" s="113"/>
    </row>
    <row r="194" spans="1:195" ht="11.25" hidden="1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3"/>
      <c r="EK194" s="113"/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113"/>
      <c r="EY194" s="113"/>
      <c r="EZ194" s="113"/>
      <c r="FA194" s="113"/>
      <c r="FB194" s="113"/>
      <c r="FC194" s="113"/>
      <c r="FD194" s="113"/>
      <c r="FE194" s="113"/>
      <c r="FF194" s="113"/>
      <c r="FG194" s="113"/>
      <c r="FH194" s="113"/>
      <c r="FI194" s="113"/>
      <c r="FJ194" s="113"/>
      <c r="FK194" s="113"/>
      <c r="FL194" s="113"/>
      <c r="FM194" s="113"/>
      <c r="FN194" s="113"/>
      <c r="FO194" s="113"/>
      <c r="FP194" s="113"/>
      <c r="FQ194" s="113"/>
      <c r="FR194" s="113"/>
      <c r="FS194" s="113"/>
      <c r="FT194" s="113"/>
      <c r="FU194" s="113"/>
      <c r="FV194" s="113"/>
      <c r="FW194" s="113"/>
      <c r="FX194" s="113"/>
      <c r="FY194" s="113"/>
      <c r="FZ194" s="113"/>
      <c r="GA194" s="113"/>
      <c r="GB194" s="113"/>
      <c r="GC194" s="113"/>
      <c r="GD194" s="113"/>
      <c r="GE194" s="113"/>
      <c r="GF194" s="113"/>
      <c r="GG194" s="113"/>
      <c r="GH194" s="113"/>
      <c r="GI194" s="113"/>
      <c r="GJ194" s="113"/>
      <c r="GK194" s="113"/>
      <c r="GL194" s="113"/>
      <c r="GM194" s="113"/>
    </row>
    <row r="195" spans="1:195" ht="11.25" hidden="1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13"/>
      <c r="DG195" s="113"/>
      <c r="DH195" s="113"/>
      <c r="DI195" s="113"/>
      <c r="DJ195" s="113"/>
      <c r="DK195" s="113"/>
      <c r="DL195" s="113"/>
      <c r="DM195" s="113"/>
      <c r="DN195" s="113"/>
      <c r="DO195" s="113"/>
      <c r="DP195" s="113"/>
      <c r="DQ195" s="113"/>
      <c r="DR195" s="113"/>
      <c r="DS195" s="113"/>
      <c r="DT195" s="113"/>
      <c r="DU195" s="113"/>
      <c r="DV195" s="113"/>
      <c r="DW195" s="113"/>
      <c r="DX195" s="113"/>
      <c r="DY195" s="113"/>
      <c r="DZ195" s="113"/>
      <c r="EA195" s="113"/>
      <c r="EB195" s="113"/>
      <c r="EC195" s="113"/>
      <c r="ED195" s="113"/>
      <c r="EE195" s="113"/>
      <c r="EF195" s="113"/>
      <c r="EG195" s="113"/>
      <c r="EH195" s="113"/>
      <c r="EI195" s="113"/>
      <c r="EJ195" s="113"/>
      <c r="EK195" s="113"/>
      <c r="EL195" s="113"/>
      <c r="EM195" s="113"/>
      <c r="EN195" s="113"/>
      <c r="EO195" s="113"/>
      <c r="EP195" s="113"/>
      <c r="EQ195" s="113"/>
      <c r="ER195" s="113"/>
      <c r="ES195" s="113"/>
      <c r="ET195" s="113"/>
      <c r="EU195" s="113"/>
      <c r="EV195" s="113"/>
      <c r="EW195" s="113"/>
      <c r="EX195" s="113"/>
      <c r="EY195" s="113"/>
      <c r="EZ195" s="113"/>
      <c r="FA195" s="113"/>
      <c r="FB195" s="113"/>
      <c r="FC195" s="113"/>
      <c r="FD195" s="113"/>
      <c r="FE195" s="113"/>
      <c r="FF195" s="113"/>
      <c r="FG195" s="113"/>
      <c r="FH195" s="113"/>
      <c r="FI195" s="113"/>
      <c r="FJ195" s="113"/>
      <c r="FK195" s="113"/>
      <c r="FL195" s="113"/>
      <c r="FM195" s="113"/>
      <c r="FN195" s="113"/>
      <c r="FO195" s="113"/>
      <c r="FP195" s="113"/>
      <c r="FQ195" s="113"/>
      <c r="FR195" s="113"/>
      <c r="FS195" s="113"/>
      <c r="FT195" s="113"/>
      <c r="FU195" s="113"/>
      <c r="FV195" s="113"/>
      <c r="FW195" s="113"/>
      <c r="FX195" s="113"/>
      <c r="FY195" s="113"/>
      <c r="FZ195" s="113"/>
      <c r="GA195" s="113"/>
      <c r="GB195" s="113"/>
      <c r="GC195" s="113"/>
      <c r="GD195" s="113"/>
      <c r="GE195" s="113"/>
      <c r="GF195" s="113"/>
      <c r="GG195" s="113"/>
      <c r="GH195" s="113"/>
      <c r="GI195" s="113"/>
      <c r="GJ195" s="113"/>
      <c r="GK195" s="113"/>
      <c r="GL195" s="113"/>
      <c r="GM195" s="113"/>
    </row>
    <row r="196" spans="1:195" ht="11.25" hidden="1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3"/>
      <c r="CP196" s="113"/>
      <c r="CQ196" s="113"/>
      <c r="CR196" s="113"/>
      <c r="CS196" s="113"/>
      <c r="CT196" s="113"/>
      <c r="CU196" s="113"/>
      <c r="CV196" s="113"/>
      <c r="CW196" s="113"/>
      <c r="CX196" s="113"/>
      <c r="CY196" s="113"/>
      <c r="CZ196" s="113"/>
      <c r="DA196" s="113"/>
      <c r="DB196" s="113"/>
      <c r="DC196" s="113"/>
      <c r="DD196" s="113"/>
      <c r="DE196" s="113"/>
      <c r="DF196" s="113"/>
      <c r="DG196" s="113"/>
      <c r="DH196" s="113"/>
      <c r="DI196" s="113"/>
      <c r="DJ196" s="113"/>
      <c r="DK196" s="113"/>
      <c r="DL196" s="113"/>
      <c r="DM196" s="113"/>
      <c r="DN196" s="113"/>
      <c r="DO196" s="113"/>
      <c r="DP196" s="113"/>
      <c r="DQ196" s="113"/>
      <c r="DR196" s="113"/>
      <c r="DS196" s="113"/>
      <c r="DT196" s="113"/>
      <c r="DU196" s="113"/>
      <c r="DV196" s="113"/>
      <c r="DW196" s="113"/>
      <c r="DX196" s="113"/>
      <c r="DY196" s="113"/>
      <c r="DZ196" s="113"/>
      <c r="EA196" s="113"/>
      <c r="EB196" s="113"/>
      <c r="EC196" s="113"/>
      <c r="ED196" s="113"/>
      <c r="EE196" s="113"/>
      <c r="EF196" s="113"/>
      <c r="EG196" s="113"/>
      <c r="EH196" s="113"/>
      <c r="EI196" s="113"/>
      <c r="EJ196" s="113"/>
      <c r="EK196" s="113"/>
      <c r="EL196" s="113"/>
      <c r="EM196" s="113"/>
      <c r="EN196" s="113"/>
      <c r="EO196" s="113"/>
      <c r="EP196" s="113"/>
      <c r="EQ196" s="113"/>
      <c r="ER196" s="113"/>
      <c r="ES196" s="113"/>
      <c r="ET196" s="113"/>
      <c r="EU196" s="113"/>
      <c r="EV196" s="113"/>
      <c r="EW196" s="113"/>
      <c r="EX196" s="113"/>
      <c r="EY196" s="113"/>
      <c r="EZ196" s="113"/>
      <c r="FA196" s="113"/>
      <c r="FB196" s="113"/>
      <c r="FC196" s="113"/>
      <c r="FD196" s="113"/>
      <c r="FE196" s="113"/>
      <c r="FF196" s="113"/>
      <c r="FG196" s="113"/>
      <c r="FH196" s="113"/>
      <c r="FI196" s="113"/>
      <c r="FJ196" s="113"/>
      <c r="FK196" s="113"/>
      <c r="FL196" s="113"/>
      <c r="FM196" s="113"/>
      <c r="FN196" s="113"/>
      <c r="FO196" s="113"/>
      <c r="FP196" s="113"/>
      <c r="FQ196" s="113"/>
      <c r="FR196" s="113"/>
      <c r="FS196" s="113"/>
      <c r="FT196" s="113"/>
      <c r="FU196" s="113"/>
      <c r="FV196" s="113"/>
      <c r="FW196" s="113"/>
      <c r="FX196" s="113"/>
      <c r="FY196" s="113"/>
      <c r="FZ196" s="113"/>
      <c r="GA196" s="113"/>
      <c r="GB196" s="113"/>
      <c r="GC196" s="113"/>
      <c r="GD196" s="113"/>
      <c r="GE196" s="113"/>
      <c r="GF196" s="113"/>
      <c r="GG196" s="113"/>
      <c r="GH196" s="113"/>
      <c r="GI196" s="113"/>
      <c r="GJ196" s="113"/>
      <c r="GK196" s="113"/>
      <c r="GL196" s="113"/>
      <c r="GM196" s="113"/>
    </row>
    <row r="197" spans="1:195" ht="11.25" hidden="1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3"/>
      <c r="CV197" s="113"/>
      <c r="CW197" s="113"/>
      <c r="CX197" s="113"/>
      <c r="CY197" s="113"/>
      <c r="CZ197" s="113"/>
      <c r="DA197" s="113"/>
      <c r="DB197" s="113"/>
      <c r="DC197" s="113"/>
      <c r="DD197" s="113"/>
      <c r="DE197" s="113"/>
      <c r="DF197" s="113"/>
      <c r="DG197" s="113"/>
      <c r="DH197" s="113"/>
      <c r="DI197" s="113"/>
      <c r="DJ197" s="113"/>
      <c r="DK197" s="113"/>
      <c r="DL197" s="113"/>
      <c r="DM197" s="113"/>
      <c r="DN197" s="113"/>
      <c r="DO197" s="113"/>
      <c r="DP197" s="113"/>
      <c r="DQ197" s="113"/>
      <c r="DR197" s="113"/>
      <c r="DS197" s="113"/>
      <c r="DT197" s="113"/>
      <c r="DU197" s="113"/>
      <c r="DV197" s="113"/>
      <c r="DW197" s="113"/>
      <c r="DX197" s="113"/>
      <c r="DY197" s="113"/>
      <c r="DZ197" s="113"/>
      <c r="EA197" s="113"/>
      <c r="EB197" s="113"/>
      <c r="EC197" s="113"/>
      <c r="ED197" s="113"/>
      <c r="EE197" s="113"/>
      <c r="EF197" s="113"/>
      <c r="EG197" s="113"/>
      <c r="EH197" s="113"/>
      <c r="EI197" s="113"/>
      <c r="EJ197" s="113"/>
      <c r="EK197" s="113"/>
      <c r="EL197" s="113"/>
      <c r="EM197" s="113"/>
      <c r="EN197" s="113"/>
      <c r="EO197" s="113"/>
      <c r="EP197" s="113"/>
      <c r="EQ197" s="113"/>
      <c r="ER197" s="113"/>
      <c r="ES197" s="113"/>
      <c r="ET197" s="113"/>
      <c r="EU197" s="113"/>
      <c r="EV197" s="113"/>
      <c r="EW197" s="113"/>
      <c r="EX197" s="113"/>
      <c r="EY197" s="113"/>
      <c r="EZ197" s="113"/>
      <c r="FA197" s="113"/>
      <c r="FB197" s="113"/>
      <c r="FC197" s="113"/>
      <c r="FD197" s="113"/>
      <c r="FE197" s="113"/>
      <c r="FF197" s="113"/>
      <c r="FG197" s="113"/>
      <c r="FH197" s="113"/>
      <c r="FI197" s="113"/>
      <c r="FJ197" s="113"/>
      <c r="FK197" s="113"/>
      <c r="FL197" s="113"/>
      <c r="FM197" s="113"/>
      <c r="FN197" s="113"/>
      <c r="FO197" s="113"/>
      <c r="FP197" s="113"/>
      <c r="FQ197" s="113"/>
      <c r="FR197" s="113"/>
      <c r="FS197" s="113"/>
      <c r="FT197" s="113"/>
      <c r="FU197" s="113"/>
      <c r="FV197" s="113"/>
      <c r="FW197" s="113"/>
      <c r="FX197" s="113"/>
      <c r="FY197" s="113"/>
      <c r="FZ197" s="113"/>
      <c r="GA197" s="113"/>
      <c r="GB197" s="113"/>
      <c r="GC197" s="113"/>
      <c r="GD197" s="113"/>
      <c r="GE197" s="113"/>
      <c r="GF197" s="113"/>
      <c r="GG197" s="113"/>
      <c r="GH197" s="113"/>
      <c r="GI197" s="113"/>
      <c r="GJ197" s="113"/>
      <c r="GK197" s="113"/>
      <c r="GL197" s="113"/>
      <c r="GM197" s="113"/>
    </row>
    <row r="198" spans="1:195" ht="11.25" hidden="1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13"/>
      <c r="DG198" s="113"/>
      <c r="DH198" s="113"/>
      <c r="DI198" s="113"/>
      <c r="DJ198" s="113"/>
      <c r="DK198" s="113"/>
      <c r="DL198" s="113"/>
      <c r="DM198" s="113"/>
      <c r="DN198" s="113"/>
      <c r="DO198" s="113"/>
      <c r="DP198" s="113"/>
      <c r="DQ198" s="113"/>
      <c r="DR198" s="113"/>
      <c r="DS198" s="113"/>
      <c r="DT198" s="113"/>
      <c r="DU198" s="113"/>
      <c r="DV198" s="113"/>
      <c r="DW198" s="113"/>
      <c r="DX198" s="113"/>
      <c r="DY198" s="113"/>
      <c r="DZ198" s="113"/>
      <c r="EA198" s="113"/>
      <c r="EB198" s="113"/>
      <c r="EC198" s="113"/>
      <c r="ED198" s="113"/>
      <c r="EE198" s="113"/>
      <c r="EF198" s="113"/>
      <c r="EG198" s="113"/>
      <c r="EH198" s="113"/>
      <c r="EI198" s="113"/>
      <c r="EJ198" s="113"/>
      <c r="EK198" s="113"/>
      <c r="EL198" s="113"/>
      <c r="EM198" s="113"/>
      <c r="EN198" s="113"/>
      <c r="EO198" s="113"/>
      <c r="EP198" s="113"/>
      <c r="EQ198" s="113"/>
      <c r="ER198" s="113"/>
      <c r="ES198" s="113"/>
      <c r="ET198" s="113"/>
      <c r="EU198" s="113"/>
      <c r="EV198" s="113"/>
      <c r="EW198" s="113"/>
      <c r="EX198" s="113"/>
      <c r="EY198" s="113"/>
      <c r="EZ198" s="113"/>
      <c r="FA198" s="113"/>
      <c r="FB198" s="113"/>
      <c r="FC198" s="113"/>
      <c r="FD198" s="113"/>
      <c r="FE198" s="113"/>
      <c r="FF198" s="113"/>
      <c r="FG198" s="113"/>
      <c r="FH198" s="113"/>
      <c r="FI198" s="113"/>
      <c r="FJ198" s="113"/>
      <c r="FK198" s="113"/>
      <c r="FL198" s="113"/>
      <c r="FM198" s="113"/>
      <c r="FN198" s="113"/>
      <c r="FO198" s="113"/>
      <c r="FP198" s="113"/>
      <c r="FQ198" s="113"/>
      <c r="FR198" s="113"/>
      <c r="FS198" s="113"/>
      <c r="FT198" s="113"/>
      <c r="FU198" s="113"/>
      <c r="FV198" s="113"/>
      <c r="FW198" s="113"/>
      <c r="FX198" s="113"/>
      <c r="FY198" s="113"/>
      <c r="FZ198" s="113"/>
      <c r="GA198" s="113"/>
      <c r="GB198" s="113"/>
      <c r="GC198" s="113"/>
      <c r="GD198" s="113"/>
      <c r="GE198" s="113"/>
      <c r="GF198" s="113"/>
      <c r="GG198" s="113"/>
      <c r="GH198" s="113"/>
      <c r="GI198" s="113"/>
      <c r="GJ198" s="113"/>
      <c r="GK198" s="113"/>
      <c r="GL198" s="113"/>
      <c r="GM198" s="113"/>
    </row>
    <row r="199" spans="1:195" ht="11.25" hidden="1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  <c r="CT199" s="113"/>
      <c r="CU199" s="113"/>
      <c r="CV199" s="113"/>
      <c r="CW199" s="113"/>
      <c r="CX199" s="113"/>
      <c r="CY199" s="113"/>
      <c r="CZ199" s="113"/>
      <c r="DA199" s="113"/>
      <c r="DB199" s="113"/>
      <c r="DC199" s="113"/>
      <c r="DD199" s="113"/>
      <c r="DE199" s="113"/>
      <c r="DF199" s="113"/>
      <c r="DG199" s="113"/>
      <c r="DH199" s="113"/>
      <c r="DI199" s="113"/>
      <c r="DJ199" s="113"/>
      <c r="DK199" s="113"/>
      <c r="DL199" s="113"/>
      <c r="DM199" s="113"/>
      <c r="DN199" s="113"/>
      <c r="DO199" s="113"/>
      <c r="DP199" s="113"/>
      <c r="DQ199" s="113"/>
      <c r="DR199" s="113"/>
      <c r="DS199" s="113"/>
      <c r="DT199" s="113"/>
      <c r="DU199" s="113"/>
      <c r="DV199" s="113"/>
      <c r="DW199" s="113"/>
      <c r="DX199" s="113"/>
      <c r="DY199" s="113"/>
      <c r="DZ199" s="113"/>
      <c r="EA199" s="113"/>
      <c r="EB199" s="113"/>
      <c r="EC199" s="113"/>
      <c r="ED199" s="113"/>
      <c r="EE199" s="113"/>
      <c r="EF199" s="113"/>
      <c r="EG199" s="113"/>
      <c r="EH199" s="113"/>
      <c r="EI199" s="113"/>
      <c r="EJ199" s="113"/>
      <c r="EK199" s="113"/>
      <c r="EL199" s="113"/>
      <c r="EM199" s="113"/>
      <c r="EN199" s="113"/>
      <c r="EO199" s="113"/>
      <c r="EP199" s="113"/>
      <c r="EQ199" s="113"/>
      <c r="ER199" s="113"/>
      <c r="ES199" s="113"/>
      <c r="ET199" s="113"/>
      <c r="EU199" s="113"/>
      <c r="EV199" s="113"/>
      <c r="EW199" s="113"/>
      <c r="EX199" s="113"/>
      <c r="EY199" s="113"/>
      <c r="EZ199" s="113"/>
      <c r="FA199" s="113"/>
      <c r="FB199" s="113"/>
      <c r="FC199" s="113"/>
      <c r="FD199" s="113"/>
      <c r="FE199" s="113"/>
      <c r="FF199" s="113"/>
      <c r="FG199" s="113"/>
      <c r="FH199" s="113"/>
      <c r="FI199" s="113"/>
      <c r="FJ199" s="113"/>
      <c r="FK199" s="113"/>
      <c r="FL199" s="113"/>
      <c r="FM199" s="113"/>
      <c r="FN199" s="113"/>
      <c r="FO199" s="113"/>
      <c r="FP199" s="113"/>
      <c r="FQ199" s="113"/>
      <c r="FR199" s="113"/>
      <c r="FS199" s="113"/>
      <c r="FT199" s="113"/>
      <c r="FU199" s="113"/>
      <c r="FV199" s="113"/>
      <c r="FW199" s="113"/>
      <c r="FX199" s="113"/>
      <c r="FY199" s="113"/>
      <c r="FZ199" s="113"/>
      <c r="GA199" s="113"/>
      <c r="GB199" s="113"/>
      <c r="GC199" s="113"/>
      <c r="GD199" s="113"/>
      <c r="GE199" s="113"/>
      <c r="GF199" s="113"/>
      <c r="GG199" s="113"/>
      <c r="GH199" s="113"/>
      <c r="GI199" s="113"/>
      <c r="GJ199" s="113"/>
      <c r="GK199" s="113"/>
      <c r="GL199" s="113"/>
      <c r="GM199" s="113"/>
    </row>
    <row r="200" spans="1:195" ht="11.25" hidden="1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13"/>
      <c r="CX200" s="113"/>
      <c r="CY200" s="113"/>
      <c r="CZ200" s="113"/>
      <c r="DA200" s="113"/>
      <c r="DB200" s="113"/>
      <c r="DC200" s="113"/>
      <c r="DD200" s="113"/>
      <c r="DE200" s="113"/>
      <c r="DF200" s="113"/>
      <c r="DG200" s="113"/>
      <c r="DH200" s="113"/>
      <c r="DI200" s="113"/>
      <c r="DJ200" s="113"/>
      <c r="DK200" s="113"/>
      <c r="DL200" s="113"/>
      <c r="DM200" s="113"/>
      <c r="DN200" s="113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3"/>
      <c r="DY200" s="113"/>
      <c r="DZ200" s="113"/>
      <c r="EA200" s="113"/>
      <c r="EB200" s="113"/>
      <c r="EC200" s="113"/>
      <c r="ED200" s="113"/>
      <c r="EE200" s="113"/>
      <c r="EF200" s="113"/>
      <c r="EG200" s="113"/>
      <c r="EH200" s="113"/>
      <c r="EI200" s="113"/>
      <c r="EJ200" s="113"/>
      <c r="EK200" s="113"/>
      <c r="EL200" s="113"/>
      <c r="EM200" s="113"/>
      <c r="EN200" s="113"/>
      <c r="EO200" s="113"/>
      <c r="EP200" s="113"/>
      <c r="EQ200" s="113"/>
      <c r="ER200" s="113"/>
      <c r="ES200" s="113"/>
      <c r="ET200" s="113"/>
      <c r="EU200" s="113"/>
      <c r="EV200" s="113"/>
      <c r="EW200" s="113"/>
      <c r="EX200" s="113"/>
      <c r="EY200" s="113"/>
      <c r="EZ200" s="113"/>
      <c r="FA200" s="113"/>
      <c r="FB200" s="113"/>
      <c r="FC200" s="113"/>
      <c r="FD200" s="113"/>
      <c r="FE200" s="113"/>
      <c r="FF200" s="113"/>
      <c r="FG200" s="113"/>
      <c r="FH200" s="113"/>
      <c r="FI200" s="113"/>
      <c r="FJ200" s="113"/>
      <c r="FK200" s="113"/>
      <c r="FL200" s="113"/>
      <c r="FM200" s="113"/>
      <c r="FN200" s="113"/>
      <c r="FO200" s="113"/>
      <c r="FP200" s="113"/>
      <c r="FQ200" s="113"/>
      <c r="FR200" s="113"/>
      <c r="FS200" s="113"/>
      <c r="FT200" s="113"/>
      <c r="FU200" s="113"/>
      <c r="FV200" s="113"/>
      <c r="FW200" s="113"/>
      <c r="FX200" s="113"/>
      <c r="FY200" s="113"/>
      <c r="FZ200" s="113"/>
      <c r="GA200" s="113"/>
      <c r="GB200" s="113"/>
      <c r="GC200" s="113"/>
      <c r="GD200" s="113"/>
      <c r="GE200" s="113"/>
      <c r="GF200" s="113"/>
      <c r="GG200" s="113"/>
      <c r="GH200" s="113"/>
      <c r="GI200" s="113"/>
      <c r="GJ200" s="113"/>
      <c r="GK200" s="113"/>
      <c r="GL200" s="113"/>
      <c r="GM200" s="113"/>
    </row>
    <row r="201" spans="1:195" ht="11.25" hidden="1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3"/>
      <c r="CO201" s="113"/>
      <c r="CP201" s="113"/>
      <c r="CQ201" s="113"/>
      <c r="CR201" s="113"/>
      <c r="CS201" s="113"/>
      <c r="CT201" s="113"/>
      <c r="CU201" s="113"/>
      <c r="CV201" s="113"/>
      <c r="CW201" s="113"/>
      <c r="CX201" s="113"/>
      <c r="CY201" s="113"/>
      <c r="CZ201" s="113"/>
      <c r="DA201" s="113"/>
      <c r="DB201" s="113"/>
      <c r="DC201" s="113"/>
      <c r="DD201" s="113"/>
      <c r="DE201" s="113"/>
      <c r="DF201" s="113"/>
      <c r="DG201" s="113"/>
      <c r="DH201" s="113"/>
      <c r="DI201" s="113"/>
      <c r="DJ201" s="113"/>
      <c r="DK201" s="113"/>
      <c r="DL201" s="113"/>
      <c r="DM201" s="113"/>
      <c r="DN201" s="113"/>
      <c r="DO201" s="113"/>
      <c r="DP201" s="113"/>
      <c r="DQ201" s="113"/>
      <c r="DR201" s="113"/>
      <c r="DS201" s="113"/>
      <c r="DT201" s="113"/>
      <c r="DU201" s="113"/>
      <c r="DV201" s="113"/>
      <c r="DW201" s="113"/>
      <c r="DX201" s="113"/>
      <c r="DY201" s="113"/>
      <c r="DZ201" s="113"/>
      <c r="EA201" s="113"/>
      <c r="EB201" s="113"/>
      <c r="EC201" s="113"/>
      <c r="ED201" s="113"/>
      <c r="EE201" s="113"/>
      <c r="EF201" s="113"/>
      <c r="EG201" s="113"/>
      <c r="EH201" s="113"/>
      <c r="EI201" s="113"/>
      <c r="EJ201" s="113"/>
      <c r="EK201" s="113"/>
      <c r="EL201" s="113"/>
      <c r="EM201" s="113"/>
      <c r="EN201" s="113"/>
      <c r="EO201" s="113"/>
      <c r="EP201" s="113"/>
      <c r="EQ201" s="113"/>
      <c r="ER201" s="113"/>
      <c r="ES201" s="113"/>
      <c r="ET201" s="113"/>
      <c r="EU201" s="113"/>
      <c r="EV201" s="113"/>
      <c r="EW201" s="113"/>
      <c r="EX201" s="113"/>
      <c r="EY201" s="113"/>
      <c r="EZ201" s="113"/>
      <c r="FA201" s="113"/>
      <c r="FB201" s="113"/>
      <c r="FC201" s="113"/>
      <c r="FD201" s="113"/>
      <c r="FE201" s="113"/>
      <c r="FF201" s="113"/>
      <c r="FG201" s="113"/>
      <c r="FH201" s="113"/>
      <c r="FI201" s="113"/>
      <c r="FJ201" s="113"/>
      <c r="FK201" s="113"/>
      <c r="FL201" s="113"/>
      <c r="FM201" s="113"/>
      <c r="FN201" s="113"/>
      <c r="FO201" s="113"/>
      <c r="FP201" s="113"/>
      <c r="FQ201" s="113"/>
      <c r="FR201" s="113"/>
      <c r="FS201" s="113"/>
      <c r="FT201" s="113"/>
      <c r="FU201" s="113"/>
      <c r="FV201" s="113"/>
      <c r="FW201" s="113"/>
      <c r="FX201" s="113"/>
      <c r="FY201" s="113"/>
      <c r="FZ201" s="113"/>
      <c r="GA201" s="113"/>
      <c r="GB201" s="113"/>
      <c r="GC201" s="113"/>
      <c r="GD201" s="113"/>
      <c r="GE201" s="113"/>
      <c r="GF201" s="113"/>
      <c r="GG201" s="113"/>
      <c r="GH201" s="113"/>
      <c r="GI201" s="113"/>
      <c r="GJ201" s="113"/>
      <c r="GK201" s="113"/>
      <c r="GL201" s="113"/>
      <c r="GM201" s="113"/>
    </row>
    <row r="202" spans="1:195" ht="11.25" hidden="1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3"/>
      <c r="CO202" s="113"/>
      <c r="CP202" s="113"/>
      <c r="CQ202" s="113"/>
      <c r="CR202" s="113"/>
      <c r="CS202" s="113"/>
      <c r="CT202" s="113"/>
      <c r="CU202" s="113"/>
      <c r="CV202" s="113"/>
      <c r="CW202" s="113"/>
      <c r="CX202" s="113"/>
      <c r="CY202" s="113"/>
      <c r="CZ202" s="113"/>
      <c r="DA202" s="113"/>
      <c r="DB202" s="113"/>
      <c r="DC202" s="113"/>
      <c r="DD202" s="113"/>
      <c r="DE202" s="113"/>
      <c r="DF202" s="113"/>
      <c r="DG202" s="113"/>
      <c r="DH202" s="113"/>
      <c r="DI202" s="113"/>
      <c r="DJ202" s="113"/>
      <c r="DK202" s="113"/>
      <c r="DL202" s="113"/>
      <c r="DM202" s="113"/>
      <c r="DN202" s="113"/>
      <c r="DO202" s="113"/>
      <c r="DP202" s="113"/>
      <c r="DQ202" s="113"/>
      <c r="DR202" s="113"/>
      <c r="DS202" s="113"/>
      <c r="DT202" s="113"/>
      <c r="DU202" s="113"/>
      <c r="DV202" s="113"/>
      <c r="DW202" s="113"/>
      <c r="DX202" s="113"/>
      <c r="DY202" s="113"/>
      <c r="DZ202" s="113"/>
      <c r="EA202" s="113"/>
      <c r="EB202" s="113"/>
      <c r="EC202" s="113"/>
      <c r="ED202" s="113"/>
      <c r="EE202" s="113"/>
      <c r="EF202" s="113"/>
      <c r="EG202" s="113"/>
      <c r="EH202" s="113"/>
      <c r="EI202" s="113"/>
      <c r="EJ202" s="113"/>
      <c r="EK202" s="113"/>
      <c r="EL202" s="113"/>
      <c r="EM202" s="113"/>
      <c r="EN202" s="113"/>
      <c r="EO202" s="113"/>
      <c r="EP202" s="113"/>
      <c r="EQ202" s="113"/>
      <c r="ER202" s="113"/>
      <c r="ES202" s="113"/>
      <c r="ET202" s="113"/>
      <c r="EU202" s="113"/>
      <c r="EV202" s="113"/>
      <c r="EW202" s="113"/>
      <c r="EX202" s="113"/>
      <c r="EY202" s="113"/>
      <c r="EZ202" s="113"/>
      <c r="FA202" s="113"/>
      <c r="FB202" s="113"/>
      <c r="FC202" s="113"/>
      <c r="FD202" s="113"/>
      <c r="FE202" s="113"/>
      <c r="FF202" s="113"/>
      <c r="FG202" s="113"/>
      <c r="FH202" s="113"/>
      <c r="FI202" s="113"/>
      <c r="FJ202" s="113"/>
      <c r="FK202" s="113"/>
      <c r="FL202" s="113"/>
      <c r="FM202" s="113"/>
      <c r="FN202" s="113"/>
      <c r="FO202" s="113"/>
      <c r="FP202" s="113"/>
      <c r="FQ202" s="113"/>
      <c r="FR202" s="113"/>
      <c r="FS202" s="113"/>
      <c r="FT202" s="113"/>
      <c r="FU202" s="113"/>
      <c r="FV202" s="113"/>
      <c r="FW202" s="113"/>
      <c r="FX202" s="113"/>
      <c r="FY202" s="113"/>
      <c r="FZ202" s="113"/>
      <c r="GA202" s="113"/>
      <c r="GB202" s="113"/>
      <c r="GC202" s="113"/>
      <c r="GD202" s="113"/>
      <c r="GE202" s="113"/>
      <c r="GF202" s="113"/>
      <c r="GG202" s="113"/>
      <c r="GH202" s="113"/>
      <c r="GI202" s="113"/>
      <c r="GJ202" s="113"/>
      <c r="GK202" s="113"/>
      <c r="GL202" s="113"/>
      <c r="GM202" s="113"/>
    </row>
    <row r="203" spans="1:195" ht="11.25" hidden="1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3"/>
      <c r="CO203" s="113"/>
      <c r="CP203" s="113"/>
      <c r="CQ203" s="113"/>
      <c r="CR203" s="113"/>
      <c r="CS203" s="113"/>
      <c r="CT203" s="113"/>
      <c r="CU203" s="113"/>
      <c r="CV203" s="113"/>
      <c r="CW203" s="113"/>
      <c r="CX203" s="113"/>
      <c r="CY203" s="113"/>
      <c r="CZ203" s="113"/>
      <c r="DA203" s="113"/>
      <c r="DB203" s="113"/>
      <c r="DC203" s="113"/>
      <c r="DD203" s="113"/>
      <c r="DE203" s="113"/>
      <c r="DF203" s="113"/>
      <c r="DG203" s="113"/>
      <c r="DH203" s="113"/>
      <c r="DI203" s="113"/>
      <c r="DJ203" s="113"/>
      <c r="DK203" s="113"/>
      <c r="DL203" s="113"/>
      <c r="DM203" s="113"/>
      <c r="DN203" s="113"/>
      <c r="DO203" s="113"/>
      <c r="DP203" s="113"/>
      <c r="DQ203" s="113"/>
      <c r="DR203" s="113"/>
      <c r="DS203" s="113"/>
      <c r="DT203" s="113"/>
      <c r="DU203" s="113"/>
      <c r="DV203" s="113"/>
      <c r="DW203" s="113"/>
      <c r="DX203" s="113"/>
      <c r="DY203" s="113"/>
      <c r="DZ203" s="113"/>
      <c r="EA203" s="113"/>
      <c r="EB203" s="113"/>
      <c r="EC203" s="113"/>
      <c r="ED203" s="113"/>
      <c r="EE203" s="113"/>
      <c r="EF203" s="113"/>
      <c r="EG203" s="113"/>
      <c r="EH203" s="113"/>
      <c r="EI203" s="113"/>
      <c r="EJ203" s="113"/>
      <c r="EK203" s="113"/>
      <c r="EL203" s="113"/>
      <c r="EM203" s="113"/>
      <c r="EN203" s="113"/>
      <c r="EO203" s="113"/>
      <c r="EP203" s="113"/>
      <c r="EQ203" s="113"/>
      <c r="ER203" s="113"/>
      <c r="ES203" s="113"/>
      <c r="ET203" s="113"/>
      <c r="EU203" s="113"/>
      <c r="EV203" s="113"/>
      <c r="EW203" s="113"/>
      <c r="EX203" s="113"/>
      <c r="EY203" s="113"/>
      <c r="EZ203" s="113"/>
      <c r="FA203" s="113"/>
      <c r="FB203" s="113"/>
      <c r="FC203" s="113"/>
      <c r="FD203" s="113"/>
      <c r="FE203" s="113"/>
      <c r="FF203" s="113"/>
      <c r="FG203" s="113"/>
      <c r="FH203" s="113"/>
      <c r="FI203" s="113"/>
      <c r="FJ203" s="113"/>
      <c r="FK203" s="113"/>
      <c r="FL203" s="113"/>
      <c r="FM203" s="113"/>
      <c r="FN203" s="113"/>
      <c r="FO203" s="113"/>
      <c r="FP203" s="113"/>
      <c r="FQ203" s="113"/>
      <c r="FR203" s="113"/>
      <c r="FS203" s="113"/>
      <c r="FT203" s="113"/>
      <c r="FU203" s="113"/>
      <c r="FV203" s="113"/>
      <c r="FW203" s="113"/>
      <c r="FX203" s="113"/>
      <c r="FY203" s="113"/>
      <c r="FZ203" s="113"/>
      <c r="GA203" s="113"/>
      <c r="GB203" s="113"/>
      <c r="GC203" s="113"/>
      <c r="GD203" s="113"/>
      <c r="GE203" s="113"/>
      <c r="GF203" s="113"/>
      <c r="GG203" s="113"/>
      <c r="GH203" s="113"/>
      <c r="GI203" s="113"/>
      <c r="GJ203" s="113"/>
      <c r="GK203" s="113"/>
      <c r="GL203" s="113"/>
      <c r="GM203" s="113"/>
    </row>
    <row r="204" spans="1:195" ht="11.25" hidden="1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3"/>
      <c r="DT204" s="113"/>
      <c r="DU204" s="113"/>
      <c r="DV204" s="113"/>
      <c r="DW204" s="113"/>
      <c r="DX204" s="113"/>
      <c r="DY204" s="113"/>
      <c r="DZ204" s="113"/>
      <c r="EA204" s="113"/>
      <c r="EB204" s="113"/>
      <c r="EC204" s="113"/>
      <c r="ED204" s="113"/>
      <c r="EE204" s="113"/>
      <c r="EF204" s="113"/>
      <c r="EG204" s="113"/>
      <c r="EH204" s="113"/>
      <c r="EI204" s="113"/>
      <c r="EJ204" s="113"/>
      <c r="EK204" s="113"/>
      <c r="EL204" s="113"/>
      <c r="EM204" s="113"/>
      <c r="EN204" s="113"/>
      <c r="EO204" s="113"/>
      <c r="EP204" s="113"/>
      <c r="EQ204" s="113"/>
      <c r="ER204" s="113"/>
      <c r="ES204" s="113"/>
      <c r="ET204" s="113"/>
      <c r="EU204" s="113"/>
      <c r="EV204" s="113"/>
      <c r="EW204" s="113"/>
      <c r="EX204" s="113"/>
      <c r="EY204" s="113"/>
      <c r="EZ204" s="113"/>
      <c r="FA204" s="113"/>
      <c r="FB204" s="113"/>
      <c r="FC204" s="113"/>
      <c r="FD204" s="113"/>
      <c r="FE204" s="113"/>
      <c r="FF204" s="113"/>
      <c r="FG204" s="113"/>
      <c r="FH204" s="113"/>
      <c r="FI204" s="113"/>
      <c r="FJ204" s="113"/>
      <c r="FK204" s="113"/>
      <c r="FL204" s="113"/>
      <c r="FM204" s="113"/>
      <c r="FN204" s="113"/>
      <c r="FO204" s="113"/>
      <c r="FP204" s="113"/>
      <c r="FQ204" s="113"/>
      <c r="FR204" s="113"/>
      <c r="FS204" s="113"/>
      <c r="FT204" s="113"/>
      <c r="FU204" s="113"/>
      <c r="FV204" s="113"/>
      <c r="FW204" s="113"/>
      <c r="FX204" s="113"/>
      <c r="FY204" s="113"/>
      <c r="FZ204" s="113"/>
      <c r="GA204" s="113"/>
      <c r="GB204" s="113"/>
      <c r="GC204" s="113"/>
      <c r="GD204" s="113"/>
      <c r="GE204" s="113"/>
      <c r="GF204" s="113"/>
      <c r="GG204" s="113"/>
      <c r="GH204" s="113"/>
      <c r="GI204" s="113"/>
      <c r="GJ204" s="113"/>
      <c r="GK204" s="113"/>
      <c r="GL204" s="113"/>
      <c r="GM204" s="113"/>
    </row>
    <row r="205" spans="1:195" ht="11.25" hidden="1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  <c r="CV205" s="113"/>
      <c r="CW205" s="113"/>
      <c r="CX205" s="113"/>
      <c r="CY205" s="113"/>
      <c r="CZ205" s="113"/>
      <c r="DA205" s="113"/>
      <c r="DB205" s="113"/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3"/>
      <c r="DO205" s="113"/>
      <c r="DP205" s="113"/>
      <c r="DQ205" s="113"/>
      <c r="DR205" s="113"/>
      <c r="DS205" s="113"/>
      <c r="DT205" s="113"/>
      <c r="DU205" s="113"/>
      <c r="DV205" s="113"/>
      <c r="DW205" s="113"/>
      <c r="DX205" s="113"/>
      <c r="DY205" s="113"/>
      <c r="DZ205" s="113"/>
      <c r="EA205" s="113"/>
      <c r="EB205" s="113"/>
      <c r="EC205" s="113"/>
      <c r="ED205" s="113"/>
      <c r="EE205" s="113"/>
      <c r="EF205" s="113"/>
      <c r="EG205" s="113"/>
      <c r="EH205" s="113"/>
      <c r="EI205" s="113"/>
      <c r="EJ205" s="113"/>
      <c r="EK205" s="113"/>
      <c r="EL205" s="113"/>
      <c r="EM205" s="113"/>
      <c r="EN205" s="113"/>
      <c r="EO205" s="113"/>
      <c r="EP205" s="113"/>
      <c r="EQ205" s="113"/>
      <c r="ER205" s="113"/>
      <c r="ES205" s="113"/>
      <c r="ET205" s="113"/>
      <c r="EU205" s="113"/>
      <c r="EV205" s="113"/>
      <c r="EW205" s="113"/>
      <c r="EX205" s="113"/>
      <c r="EY205" s="113"/>
      <c r="EZ205" s="113"/>
      <c r="FA205" s="113"/>
      <c r="FB205" s="113"/>
      <c r="FC205" s="113"/>
      <c r="FD205" s="113"/>
      <c r="FE205" s="113"/>
      <c r="FF205" s="113"/>
      <c r="FG205" s="113"/>
      <c r="FH205" s="113"/>
      <c r="FI205" s="113"/>
      <c r="FJ205" s="113"/>
      <c r="FK205" s="113"/>
      <c r="FL205" s="113"/>
      <c r="FM205" s="113"/>
      <c r="FN205" s="113"/>
      <c r="FO205" s="113"/>
      <c r="FP205" s="113"/>
      <c r="FQ205" s="113"/>
      <c r="FR205" s="113"/>
      <c r="FS205" s="113"/>
      <c r="FT205" s="113"/>
      <c r="FU205" s="113"/>
      <c r="FV205" s="113"/>
      <c r="FW205" s="113"/>
      <c r="FX205" s="113"/>
      <c r="FY205" s="113"/>
      <c r="FZ205" s="113"/>
      <c r="GA205" s="113"/>
      <c r="GB205" s="113"/>
      <c r="GC205" s="113"/>
      <c r="GD205" s="113"/>
      <c r="GE205" s="113"/>
      <c r="GF205" s="113"/>
      <c r="GG205" s="113"/>
      <c r="GH205" s="113"/>
      <c r="GI205" s="113"/>
      <c r="GJ205" s="113"/>
      <c r="GK205" s="113"/>
      <c r="GL205" s="113"/>
      <c r="GM205" s="113"/>
    </row>
    <row r="206" spans="1:195" ht="11.25" hidden="1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3"/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3"/>
      <c r="DO206" s="113"/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  <c r="EH206" s="113"/>
      <c r="EI206" s="113"/>
      <c r="EJ206" s="113"/>
      <c r="EK206" s="113"/>
      <c r="EL206" s="113"/>
      <c r="EM206" s="113"/>
      <c r="EN206" s="113"/>
      <c r="EO206" s="113"/>
      <c r="EP206" s="113"/>
      <c r="EQ206" s="113"/>
      <c r="ER206" s="113"/>
      <c r="ES206" s="113"/>
      <c r="ET206" s="113"/>
      <c r="EU206" s="113"/>
      <c r="EV206" s="113"/>
      <c r="EW206" s="113"/>
      <c r="EX206" s="113"/>
      <c r="EY206" s="113"/>
      <c r="EZ206" s="113"/>
      <c r="FA206" s="113"/>
      <c r="FB206" s="113"/>
      <c r="FC206" s="113"/>
      <c r="FD206" s="113"/>
      <c r="FE206" s="113"/>
      <c r="FF206" s="113"/>
      <c r="FG206" s="113"/>
      <c r="FH206" s="113"/>
      <c r="FI206" s="113"/>
      <c r="FJ206" s="113"/>
      <c r="FK206" s="113"/>
      <c r="FL206" s="113"/>
      <c r="FM206" s="113"/>
      <c r="FN206" s="113"/>
      <c r="FO206" s="113"/>
      <c r="FP206" s="113"/>
      <c r="FQ206" s="113"/>
      <c r="FR206" s="113"/>
      <c r="FS206" s="113"/>
      <c r="FT206" s="113"/>
      <c r="FU206" s="113"/>
      <c r="FV206" s="113"/>
      <c r="FW206" s="113"/>
      <c r="FX206" s="113"/>
      <c r="FY206" s="113"/>
      <c r="FZ206" s="113"/>
      <c r="GA206" s="113"/>
      <c r="GB206" s="113"/>
      <c r="GC206" s="113"/>
      <c r="GD206" s="113"/>
      <c r="GE206" s="113"/>
      <c r="GF206" s="113"/>
      <c r="GG206" s="113"/>
      <c r="GH206" s="113"/>
      <c r="GI206" s="113"/>
      <c r="GJ206" s="113"/>
      <c r="GK206" s="113"/>
      <c r="GL206" s="113"/>
      <c r="GM206" s="113"/>
    </row>
    <row r="207" spans="1:195" ht="11.25" hidden="1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3"/>
      <c r="DA207" s="113"/>
      <c r="DB207" s="113"/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3"/>
      <c r="DO207" s="113"/>
      <c r="DP207" s="113"/>
      <c r="DQ207" s="113"/>
      <c r="DR207" s="113"/>
      <c r="DS207" s="113"/>
      <c r="DT207" s="113"/>
      <c r="DU207" s="113"/>
      <c r="DV207" s="113"/>
      <c r="DW207" s="113"/>
      <c r="DX207" s="113"/>
      <c r="DY207" s="113"/>
      <c r="DZ207" s="113"/>
      <c r="EA207" s="113"/>
      <c r="EB207" s="113"/>
      <c r="EC207" s="113"/>
      <c r="ED207" s="113"/>
      <c r="EE207" s="113"/>
      <c r="EF207" s="113"/>
      <c r="EG207" s="113"/>
      <c r="EH207" s="113"/>
      <c r="EI207" s="113"/>
      <c r="EJ207" s="113"/>
      <c r="EK207" s="113"/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3"/>
      <c r="EX207" s="113"/>
      <c r="EY207" s="113"/>
      <c r="EZ207" s="113"/>
      <c r="FA207" s="113"/>
      <c r="FB207" s="113"/>
      <c r="FC207" s="113"/>
      <c r="FD207" s="113"/>
      <c r="FE207" s="113"/>
      <c r="FF207" s="113"/>
      <c r="FG207" s="113"/>
      <c r="FH207" s="113"/>
      <c r="FI207" s="113"/>
      <c r="FJ207" s="113"/>
      <c r="FK207" s="113"/>
      <c r="FL207" s="113"/>
      <c r="FM207" s="113"/>
      <c r="FN207" s="113"/>
      <c r="FO207" s="113"/>
      <c r="FP207" s="113"/>
      <c r="FQ207" s="113"/>
      <c r="FR207" s="113"/>
      <c r="FS207" s="113"/>
      <c r="FT207" s="113"/>
      <c r="FU207" s="113"/>
      <c r="FV207" s="113"/>
      <c r="FW207" s="113"/>
      <c r="FX207" s="113"/>
      <c r="FY207" s="113"/>
      <c r="FZ207" s="113"/>
      <c r="GA207" s="113"/>
      <c r="GB207" s="113"/>
      <c r="GC207" s="113"/>
      <c r="GD207" s="113"/>
      <c r="GE207" s="113"/>
      <c r="GF207" s="113"/>
      <c r="GG207" s="113"/>
      <c r="GH207" s="113"/>
      <c r="GI207" s="113"/>
      <c r="GJ207" s="113"/>
      <c r="GK207" s="113"/>
      <c r="GL207" s="113"/>
      <c r="GM207" s="113"/>
    </row>
    <row r="208" spans="1:195" ht="11.25" hidden="1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  <c r="EE208" s="113"/>
      <c r="EF208" s="113"/>
      <c r="EG208" s="113"/>
      <c r="EH208" s="113"/>
      <c r="EI208" s="113"/>
      <c r="EJ208" s="113"/>
      <c r="EK208" s="113"/>
      <c r="EL208" s="113"/>
      <c r="EM208" s="113"/>
      <c r="EN208" s="113"/>
      <c r="EO208" s="113"/>
      <c r="EP208" s="113"/>
      <c r="EQ208" s="113"/>
      <c r="ER208" s="113"/>
      <c r="ES208" s="113"/>
      <c r="ET208" s="113"/>
      <c r="EU208" s="113"/>
      <c r="EV208" s="113"/>
      <c r="EW208" s="113"/>
      <c r="EX208" s="113"/>
      <c r="EY208" s="113"/>
      <c r="EZ208" s="113"/>
      <c r="FA208" s="113"/>
      <c r="FB208" s="113"/>
      <c r="FC208" s="113"/>
      <c r="FD208" s="113"/>
      <c r="FE208" s="113"/>
      <c r="FF208" s="113"/>
      <c r="FG208" s="113"/>
      <c r="FH208" s="113"/>
      <c r="FI208" s="113"/>
      <c r="FJ208" s="113"/>
      <c r="FK208" s="113"/>
      <c r="FL208" s="113"/>
      <c r="FM208" s="113"/>
      <c r="FN208" s="113"/>
      <c r="FO208" s="113"/>
      <c r="FP208" s="113"/>
      <c r="FQ208" s="113"/>
      <c r="FR208" s="113"/>
      <c r="FS208" s="113"/>
      <c r="FT208" s="113"/>
      <c r="FU208" s="113"/>
      <c r="FV208" s="113"/>
      <c r="FW208" s="113"/>
      <c r="FX208" s="113"/>
      <c r="FY208" s="113"/>
      <c r="FZ208" s="113"/>
      <c r="GA208" s="113"/>
      <c r="GB208" s="113"/>
      <c r="GC208" s="113"/>
      <c r="GD208" s="113"/>
      <c r="GE208" s="113"/>
      <c r="GF208" s="113"/>
      <c r="GG208" s="113"/>
      <c r="GH208" s="113"/>
      <c r="GI208" s="113"/>
      <c r="GJ208" s="113"/>
      <c r="GK208" s="113"/>
      <c r="GL208" s="113"/>
      <c r="GM208" s="113"/>
    </row>
    <row r="209" spans="1:195" ht="11.25" hidden="1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  <c r="DT209" s="113"/>
      <c r="DU209" s="113"/>
      <c r="DV209" s="113"/>
      <c r="DW209" s="113"/>
      <c r="DX209" s="113"/>
      <c r="DY209" s="113"/>
      <c r="DZ209" s="113"/>
      <c r="EA209" s="113"/>
      <c r="EB209" s="113"/>
      <c r="EC209" s="113"/>
      <c r="ED209" s="113"/>
      <c r="EE209" s="113"/>
      <c r="EF209" s="113"/>
      <c r="EG209" s="113"/>
      <c r="EH209" s="113"/>
      <c r="EI209" s="113"/>
      <c r="EJ209" s="113"/>
      <c r="EK209" s="113"/>
      <c r="EL209" s="113"/>
      <c r="EM209" s="113"/>
      <c r="EN209" s="113"/>
      <c r="EO209" s="113"/>
      <c r="EP209" s="113"/>
      <c r="EQ209" s="113"/>
      <c r="ER209" s="113"/>
      <c r="ES209" s="113"/>
      <c r="ET209" s="113"/>
      <c r="EU209" s="113"/>
      <c r="EV209" s="113"/>
      <c r="EW209" s="113"/>
      <c r="EX209" s="113"/>
      <c r="EY209" s="113"/>
      <c r="EZ209" s="113"/>
      <c r="FA209" s="113"/>
      <c r="FB209" s="113"/>
      <c r="FC209" s="113"/>
      <c r="FD209" s="113"/>
      <c r="FE209" s="113"/>
      <c r="FF209" s="113"/>
      <c r="FG209" s="113"/>
      <c r="FH209" s="113"/>
      <c r="FI209" s="113"/>
      <c r="FJ209" s="113"/>
      <c r="FK209" s="113"/>
      <c r="FL209" s="113"/>
      <c r="FM209" s="113"/>
      <c r="FN209" s="113"/>
      <c r="FO209" s="113"/>
      <c r="FP209" s="113"/>
      <c r="FQ209" s="113"/>
      <c r="FR209" s="113"/>
      <c r="FS209" s="113"/>
      <c r="FT209" s="113"/>
      <c r="FU209" s="113"/>
      <c r="FV209" s="113"/>
      <c r="FW209" s="113"/>
      <c r="FX209" s="113"/>
      <c r="FY209" s="113"/>
      <c r="FZ209" s="113"/>
      <c r="GA209" s="113"/>
      <c r="GB209" s="113"/>
      <c r="GC209" s="113"/>
      <c r="GD209" s="113"/>
      <c r="GE209" s="113"/>
      <c r="GF209" s="113"/>
      <c r="GG209" s="113"/>
      <c r="GH209" s="113"/>
      <c r="GI209" s="113"/>
      <c r="GJ209" s="113"/>
      <c r="GK209" s="113"/>
      <c r="GL209" s="113"/>
      <c r="GM209" s="113"/>
    </row>
    <row r="210" spans="1:195" ht="11.25" hidden="1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  <c r="CV210" s="113"/>
      <c r="CW210" s="113"/>
      <c r="CX210" s="113"/>
      <c r="CY210" s="113"/>
      <c r="CZ210" s="113"/>
      <c r="DA210" s="113"/>
      <c r="DB210" s="113"/>
      <c r="DC210" s="113"/>
      <c r="DD210" s="113"/>
      <c r="DE210" s="113"/>
      <c r="DF210" s="113"/>
      <c r="DG210" s="113"/>
      <c r="DH210" s="113"/>
      <c r="DI210" s="113"/>
      <c r="DJ210" s="113"/>
      <c r="DK210" s="113"/>
      <c r="DL210" s="113"/>
      <c r="DM210" s="113"/>
      <c r="DN210" s="113"/>
      <c r="DO210" s="113"/>
      <c r="DP210" s="113"/>
      <c r="DQ210" s="113"/>
      <c r="DR210" s="113"/>
      <c r="DS210" s="113"/>
      <c r="DT210" s="113"/>
      <c r="DU210" s="113"/>
      <c r="DV210" s="113"/>
      <c r="DW210" s="113"/>
      <c r="DX210" s="113"/>
      <c r="DY210" s="113"/>
      <c r="DZ210" s="113"/>
      <c r="EA210" s="113"/>
      <c r="EB210" s="113"/>
      <c r="EC210" s="113"/>
      <c r="ED210" s="113"/>
      <c r="EE210" s="113"/>
      <c r="EF210" s="113"/>
      <c r="EG210" s="113"/>
      <c r="EH210" s="113"/>
      <c r="EI210" s="113"/>
      <c r="EJ210" s="113"/>
      <c r="EK210" s="113"/>
      <c r="EL210" s="113"/>
      <c r="EM210" s="113"/>
      <c r="EN210" s="113"/>
      <c r="EO210" s="113"/>
      <c r="EP210" s="113"/>
      <c r="EQ210" s="113"/>
      <c r="ER210" s="113"/>
      <c r="ES210" s="113"/>
      <c r="ET210" s="113"/>
      <c r="EU210" s="113"/>
      <c r="EV210" s="113"/>
      <c r="EW210" s="113"/>
      <c r="EX210" s="113"/>
      <c r="EY210" s="113"/>
      <c r="EZ210" s="113"/>
      <c r="FA210" s="113"/>
      <c r="FB210" s="113"/>
      <c r="FC210" s="113"/>
      <c r="FD210" s="113"/>
      <c r="FE210" s="113"/>
      <c r="FF210" s="113"/>
      <c r="FG210" s="113"/>
      <c r="FH210" s="113"/>
      <c r="FI210" s="113"/>
      <c r="FJ210" s="113"/>
      <c r="FK210" s="113"/>
      <c r="FL210" s="113"/>
      <c r="FM210" s="113"/>
      <c r="FN210" s="113"/>
      <c r="FO210" s="113"/>
      <c r="FP210" s="113"/>
      <c r="FQ210" s="113"/>
      <c r="FR210" s="113"/>
      <c r="FS210" s="113"/>
      <c r="FT210" s="113"/>
      <c r="FU210" s="113"/>
      <c r="FV210" s="113"/>
      <c r="FW210" s="113"/>
      <c r="FX210" s="113"/>
      <c r="FY210" s="113"/>
      <c r="FZ210" s="113"/>
      <c r="GA210" s="113"/>
      <c r="GB210" s="113"/>
      <c r="GC210" s="113"/>
      <c r="GD210" s="113"/>
      <c r="GE210" s="113"/>
      <c r="GF210" s="113"/>
      <c r="GG210" s="113"/>
      <c r="GH210" s="113"/>
      <c r="GI210" s="113"/>
      <c r="GJ210" s="113"/>
      <c r="GK210" s="113"/>
      <c r="GL210" s="113"/>
      <c r="GM210" s="113"/>
    </row>
    <row r="211" spans="1:195" ht="11.25" hidden="1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/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/>
      <c r="DL211" s="113"/>
      <c r="DM211" s="113"/>
      <c r="DN211" s="113"/>
      <c r="DO211" s="113"/>
      <c r="DP211" s="113"/>
      <c r="DQ211" s="113"/>
      <c r="DR211" s="113"/>
      <c r="DS211" s="113"/>
      <c r="DT211" s="113"/>
      <c r="DU211" s="113"/>
      <c r="DV211" s="113"/>
      <c r="DW211" s="113"/>
      <c r="DX211" s="113"/>
      <c r="DY211" s="113"/>
      <c r="DZ211" s="113"/>
      <c r="EA211" s="113"/>
      <c r="EB211" s="113"/>
      <c r="EC211" s="113"/>
      <c r="ED211" s="113"/>
      <c r="EE211" s="113"/>
      <c r="EF211" s="113"/>
      <c r="EG211" s="113"/>
      <c r="EH211" s="113"/>
      <c r="EI211" s="113"/>
      <c r="EJ211" s="113"/>
      <c r="EK211" s="113"/>
      <c r="EL211" s="113"/>
      <c r="EM211" s="113"/>
      <c r="EN211" s="113"/>
      <c r="EO211" s="113"/>
      <c r="EP211" s="113"/>
      <c r="EQ211" s="113"/>
      <c r="ER211" s="113"/>
      <c r="ES211" s="113"/>
      <c r="ET211" s="113"/>
      <c r="EU211" s="113"/>
      <c r="EV211" s="113"/>
      <c r="EW211" s="113"/>
      <c r="EX211" s="113"/>
      <c r="EY211" s="113"/>
      <c r="EZ211" s="113"/>
      <c r="FA211" s="113"/>
      <c r="FB211" s="113"/>
      <c r="FC211" s="113"/>
      <c r="FD211" s="113"/>
      <c r="FE211" s="113"/>
      <c r="FF211" s="113"/>
      <c r="FG211" s="113"/>
      <c r="FH211" s="113"/>
      <c r="FI211" s="113"/>
      <c r="FJ211" s="113"/>
      <c r="FK211" s="113"/>
      <c r="FL211" s="113"/>
      <c r="FM211" s="113"/>
      <c r="FN211" s="113"/>
      <c r="FO211" s="113"/>
      <c r="FP211" s="113"/>
      <c r="FQ211" s="113"/>
      <c r="FR211" s="113"/>
      <c r="FS211" s="113"/>
      <c r="FT211" s="113"/>
      <c r="FU211" s="113"/>
      <c r="FV211" s="113"/>
      <c r="FW211" s="113"/>
      <c r="FX211" s="113"/>
      <c r="FY211" s="113"/>
      <c r="FZ211" s="113"/>
      <c r="GA211" s="113"/>
      <c r="GB211" s="113"/>
      <c r="GC211" s="113"/>
      <c r="GD211" s="113"/>
      <c r="GE211" s="113"/>
      <c r="GF211" s="113"/>
      <c r="GG211" s="113"/>
      <c r="GH211" s="113"/>
      <c r="GI211" s="113"/>
      <c r="GJ211" s="113"/>
      <c r="GK211" s="113"/>
      <c r="GL211" s="113"/>
      <c r="GM211" s="113"/>
    </row>
    <row r="212" spans="1:195" ht="11.25" hidden="1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113"/>
      <c r="CJ212" s="113"/>
      <c r="CK212" s="113"/>
      <c r="CL212" s="113"/>
      <c r="CM212" s="113"/>
      <c r="CN212" s="113"/>
      <c r="CO212" s="113"/>
      <c r="CP212" s="113"/>
      <c r="CQ212" s="113"/>
      <c r="CR212" s="113"/>
      <c r="CS212" s="113"/>
      <c r="CT212" s="113"/>
      <c r="CU212" s="113"/>
      <c r="CV212" s="113"/>
      <c r="CW212" s="113"/>
      <c r="CX212" s="113"/>
      <c r="CY212" s="113"/>
      <c r="CZ212" s="113"/>
      <c r="DA212" s="113"/>
      <c r="DB212" s="113"/>
      <c r="DC212" s="113"/>
      <c r="DD212" s="113"/>
      <c r="DE212" s="113"/>
      <c r="DF212" s="113"/>
      <c r="DG212" s="113"/>
      <c r="DH212" s="113"/>
      <c r="DI212" s="113"/>
      <c r="DJ212" s="113"/>
      <c r="DK212" s="113"/>
      <c r="DL212" s="113"/>
      <c r="DM212" s="113"/>
      <c r="DN212" s="113"/>
      <c r="DO212" s="113"/>
      <c r="DP212" s="113"/>
      <c r="DQ212" s="113"/>
      <c r="DR212" s="113"/>
      <c r="DS212" s="113"/>
      <c r="DT212" s="113"/>
      <c r="DU212" s="113"/>
      <c r="DV212" s="113"/>
      <c r="DW212" s="113"/>
      <c r="DX212" s="113"/>
      <c r="DY212" s="113"/>
      <c r="DZ212" s="113"/>
      <c r="EA212" s="113"/>
      <c r="EB212" s="113"/>
      <c r="EC212" s="113"/>
      <c r="ED212" s="113"/>
      <c r="EE212" s="113"/>
      <c r="EF212" s="113"/>
      <c r="EG212" s="113"/>
      <c r="EH212" s="113"/>
      <c r="EI212" s="113"/>
      <c r="EJ212" s="113"/>
      <c r="EK212" s="113"/>
      <c r="EL212" s="113"/>
      <c r="EM212" s="113"/>
      <c r="EN212" s="113"/>
      <c r="EO212" s="113"/>
      <c r="EP212" s="113"/>
      <c r="EQ212" s="113"/>
      <c r="ER212" s="113"/>
      <c r="ES212" s="113"/>
      <c r="ET212" s="113"/>
      <c r="EU212" s="113"/>
      <c r="EV212" s="113"/>
      <c r="EW212" s="113"/>
      <c r="EX212" s="113"/>
      <c r="EY212" s="113"/>
      <c r="EZ212" s="113"/>
      <c r="FA212" s="113"/>
      <c r="FB212" s="113"/>
      <c r="FC212" s="113"/>
      <c r="FD212" s="113"/>
      <c r="FE212" s="113"/>
      <c r="FF212" s="113"/>
      <c r="FG212" s="113"/>
      <c r="FH212" s="113"/>
      <c r="FI212" s="113"/>
      <c r="FJ212" s="113"/>
      <c r="FK212" s="113"/>
      <c r="FL212" s="113"/>
      <c r="FM212" s="113"/>
      <c r="FN212" s="113"/>
      <c r="FO212" s="113"/>
      <c r="FP212" s="113"/>
      <c r="FQ212" s="113"/>
      <c r="FR212" s="113"/>
      <c r="FS212" s="113"/>
      <c r="FT212" s="113"/>
      <c r="FU212" s="113"/>
      <c r="FV212" s="113"/>
      <c r="FW212" s="113"/>
      <c r="FX212" s="113"/>
      <c r="FY212" s="113"/>
      <c r="FZ212" s="113"/>
      <c r="GA212" s="113"/>
      <c r="GB212" s="113"/>
      <c r="GC212" s="113"/>
      <c r="GD212" s="113"/>
      <c r="GE212" s="113"/>
      <c r="GF212" s="113"/>
      <c r="GG212" s="113"/>
      <c r="GH212" s="113"/>
      <c r="GI212" s="113"/>
      <c r="GJ212" s="113"/>
      <c r="GK212" s="113"/>
      <c r="GL212" s="113"/>
      <c r="GM212" s="113"/>
    </row>
    <row r="213" spans="1:195" ht="11.25" hidden="1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113"/>
      <c r="CL213" s="113"/>
      <c r="CM213" s="113"/>
      <c r="CN213" s="113"/>
      <c r="CO213" s="113"/>
      <c r="CP213" s="113"/>
      <c r="CQ213" s="113"/>
      <c r="CR213" s="113"/>
      <c r="CS213" s="113"/>
      <c r="CT213" s="113"/>
      <c r="CU213" s="113"/>
      <c r="CV213" s="113"/>
      <c r="CW213" s="113"/>
      <c r="CX213" s="113"/>
      <c r="CY213" s="113"/>
      <c r="CZ213" s="113"/>
      <c r="DA213" s="113"/>
      <c r="DB213" s="113"/>
      <c r="DC213" s="113"/>
      <c r="DD213" s="113"/>
      <c r="DE213" s="113"/>
      <c r="DF213" s="113"/>
      <c r="DG213" s="113"/>
      <c r="DH213" s="113"/>
      <c r="DI213" s="113"/>
      <c r="DJ213" s="113"/>
      <c r="DK213" s="113"/>
      <c r="DL213" s="113"/>
      <c r="DM213" s="113"/>
      <c r="DN213" s="113"/>
      <c r="DO213" s="113"/>
      <c r="DP213" s="113"/>
      <c r="DQ213" s="113"/>
      <c r="DR213" s="113"/>
      <c r="DS213" s="113"/>
      <c r="DT213" s="113"/>
      <c r="DU213" s="113"/>
      <c r="DV213" s="113"/>
      <c r="DW213" s="113"/>
      <c r="DX213" s="113"/>
      <c r="DY213" s="113"/>
      <c r="DZ213" s="113"/>
      <c r="EA213" s="113"/>
      <c r="EB213" s="113"/>
      <c r="EC213" s="113"/>
      <c r="ED213" s="113"/>
      <c r="EE213" s="113"/>
      <c r="EF213" s="113"/>
      <c r="EG213" s="113"/>
      <c r="EH213" s="113"/>
      <c r="EI213" s="113"/>
      <c r="EJ213" s="113"/>
      <c r="EK213" s="113"/>
      <c r="EL213" s="113"/>
      <c r="EM213" s="113"/>
      <c r="EN213" s="113"/>
      <c r="EO213" s="113"/>
      <c r="EP213" s="113"/>
      <c r="EQ213" s="113"/>
      <c r="ER213" s="113"/>
      <c r="ES213" s="113"/>
      <c r="ET213" s="113"/>
      <c r="EU213" s="113"/>
      <c r="EV213" s="113"/>
      <c r="EW213" s="113"/>
      <c r="EX213" s="113"/>
      <c r="EY213" s="113"/>
      <c r="EZ213" s="113"/>
      <c r="FA213" s="113"/>
      <c r="FB213" s="113"/>
      <c r="FC213" s="113"/>
      <c r="FD213" s="113"/>
      <c r="FE213" s="113"/>
      <c r="FF213" s="113"/>
      <c r="FG213" s="113"/>
      <c r="FH213" s="113"/>
      <c r="FI213" s="113"/>
      <c r="FJ213" s="113"/>
      <c r="FK213" s="113"/>
      <c r="FL213" s="113"/>
      <c r="FM213" s="113"/>
      <c r="FN213" s="113"/>
      <c r="FO213" s="113"/>
      <c r="FP213" s="113"/>
      <c r="FQ213" s="113"/>
      <c r="FR213" s="113"/>
      <c r="FS213" s="113"/>
      <c r="FT213" s="113"/>
      <c r="FU213" s="113"/>
      <c r="FV213" s="113"/>
      <c r="FW213" s="113"/>
      <c r="FX213" s="113"/>
      <c r="FY213" s="113"/>
      <c r="FZ213" s="113"/>
      <c r="GA213" s="113"/>
      <c r="GB213" s="113"/>
      <c r="GC213" s="113"/>
      <c r="GD213" s="113"/>
      <c r="GE213" s="113"/>
      <c r="GF213" s="113"/>
      <c r="GG213" s="113"/>
      <c r="GH213" s="113"/>
      <c r="GI213" s="113"/>
      <c r="GJ213" s="113"/>
      <c r="GK213" s="113"/>
      <c r="GL213" s="113"/>
      <c r="GM213" s="113"/>
    </row>
    <row r="214" spans="1:195" ht="11.25" hidden="1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  <c r="CL214" s="113"/>
      <c r="CM214" s="113"/>
      <c r="CN214" s="113"/>
      <c r="CO214" s="113"/>
      <c r="CP214" s="113"/>
      <c r="CQ214" s="113"/>
      <c r="CR214" s="113"/>
      <c r="CS214" s="113"/>
      <c r="CT214" s="113"/>
      <c r="CU214" s="113"/>
      <c r="CV214" s="113"/>
      <c r="CW214" s="113"/>
      <c r="CX214" s="113"/>
      <c r="CY214" s="113"/>
      <c r="CZ214" s="113"/>
      <c r="DA214" s="113"/>
      <c r="DB214" s="113"/>
      <c r="DC214" s="113"/>
      <c r="DD214" s="113"/>
      <c r="DE214" s="113"/>
      <c r="DF214" s="113"/>
      <c r="DG214" s="113"/>
      <c r="DH214" s="113"/>
      <c r="DI214" s="113"/>
      <c r="DJ214" s="113"/>
      <c r="DK214" s="113"/>
      <c r="DL214" s="113"/>
      <c r="DM214" s="113"/>
      <c r="DN214" s="113"/>
      <c r="DO214" s="113"/>
      <c r="DP214" s="113"/>
      <c r="DQ214" s="113"/>
      <c r="DR214" s="113"/>
      <c r="DS214" s="113"/>
      <c r="DT214" s="113"/>
      <c r="DU214" s="113"/>
      <c r="DV214" s="113"/>
      <c r="DW214" s="113"/>
      <c r="DX214" s="113"/>
      <c r="DY214" s="113"/>
      <c r="DZ214" s="113"/>
      <c r="EA214" s="113"/>
      <c r="EB214" s="113"/>
      <c r="EC214" s="113"/>
      <c r="ED214" s="113"/>
      <c r="EE214" s="113"/>
      <c r="EF214" s="113"/>
      <c r="EG214" s="113"/>
      <c r="EH214" s="113"/>
      <c r="EI214" s="113"/>
      <c r="EJ214" s="113"/>
      <c r="EK214" s="113"/>
      <c r="EL214" s="113"/>
      <c r="EM214" s="113"/>
      <c r="EN214" s="113"/>
      <c r="EO214" s="113"/>
      <c r="EP214" s="113"/>
      <c r="EQ214" s="113"/>
      <c r="ER214" s="113"/>
      <c r="ES214" s="113"/>
      <c r="ET214" s="113"/>
      <c r="EU214" s="113"/>
      <c r="EV214" s="113"/>
      <c r="EW214" s="113"/>
      <c r="EX214" s="113"/>
      <c r="EY214" s="113"/>
      <c r="EZ214" s="113"/>
      <c r="FA214" s="113"/>
      <c r="FB214" s="113"/>
      <c r="FC214" s="113"/>
      <c r="FD214" s="113"/>
      <c r="FE214" s="113"/>
      <c r="FF214" s="113"/>
      <c r="FG214" s="113"/>
      <c r="FH214" s="113"/>
      <c r="FI214" s="113"/>
      <c r="FJ214" s="113"/>
      <c r="FK214" s="113"/>
      <c r="FL214" s="113"/>
      <c r="FM214" s="113"/>
      <c r="FN214" s="113"/>
      <c r="FO214" s="113"/>
      <c r="FP214" s="113"/>
      <c r="FQ214" s="113"/>
      <c r="FR214" s="113"/>
      <c r="FS214" s="113"/>
      <c r="FT214" s="113"/>
      <c r="FU214" s="113"/>
      <c r="FV214" s="113"/>
      <c r="FW214" s="113"/>
      <c r="FX214" s="113"/>
      <c r="FY214" s="113"/>
      <c r="FZ214" s="113"/>
      <c r="GA214" s="113"/>
      <c r="GB214" s="113"/>
      <c r="GC214" s="113"/>
      <c r="GD214" s="113"/>
      <c r="GE214" s="113"/>
      <c r="GF214" s="113"/>
      <c r="GG214" s="113"/>
      <c r="GH214" s="113"/>
      <c r="GI214" s="113"/>
      <c r="GJ214" s="113"/>
      <c r="GK214" s="113"/>
      <c r="GL214" s="113"/>
      <c r="GM214" s="113"/>
    </row>
    <row r="215" spans="1:195" ht="11.25" hidden="1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  <c r="CV215" s="113"/>
      <c r="CW215" s="113"/>
      <c r="CX215" s="113"/>
      <c r="CY215" s="113"/>
      <c r="CZ215" s="113"/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113"/>
      <c r="DL215" s="113"/>
      <c r="DM215" s="113"/>
      <c r="DN215" s="113"/>
      <c r="DO215" s="113"/>
      <c r="DP215" s="113"/>
      <c r="DQ215" s="113"/>
      <c r="DR215" s="113"/>
      <c r="DS215" s="113"/>
      <c r="DT215" s="113"/>
      <c r="DU215" s="113"/>
      <c r="DV215" s="113"/>
      <c r="DW215" s="113"/>
      <c r="DX215" s="113"/>
      <c r="DY215" s="113"/>
      <c r="DZ215" s="113"/>
      <c r="EA215" s="113"/>
      <c r="EB215" s="113"/>
      <c r="EC215" s="113"/>
      <c r="ED215" s="113"/>
      <c r="EE215" s="113"/>
      <c r="EF215" s="113"/>
      <c r="EG215" s="113"/>
      <c r="EH215" s="113"/>
      <c r="EI215" s="113"/>
      <c r="EJ215" s="113"/>
      <c r="EK215" s="113"/>
      <c r="EL215" s="113"/>
      <c r="EM215" s="113"/>
      <c r="EN215" s="113"/>
      <c r="EO215" s="113"/>
      <c r="EP215" s="113"/>
      <c r="EQ215" s="113"/>
      <c r="ER215" s="113"/>
      <c r="ES215" s="113"/>
      <c r="ET215" s="113"/>
      <c r="EU215" s="113"/>
      <c r="EV215" s="113"/>
      <c r="EW215" s="113"/>
      <c r="EX215" s="113"/>
      <c r="EY215" s="113"/>
      <c r="EZ215" s="113"/>
      <c r="FA215" s="113"/>
      <c r="FB215" s="113"/>
      <c r="FC215" s="113"/>
      <c r="FD215" s="113"/>
      <c r="FE215" s="113"/>
      <c r="FF215" s="113"/>
      <c r="FG215" s="113"/>
      <c r="FH215" s="113"/>
      <c r="FI215" s="113"/>
      <c r="FJ215" s="113"/>
      <c r="FK215" s="113"/>
      <c r="FL215" s="113"/>
      <c r="FM215" s="113"/>
      <c r="FN215" s="113"/>
      <c r="FO215" s="113"/>
      <c r="FP215" s="113"/>
      <c r="FQ215" s="113"/>
      <c r="FR215" s="113"/>
      <c r="FS215" s="113"/>
      <c r="FT215" s="113"/>
      <c r="FU215" s="113"/>
      <c r="FV215" s="113"/>
      <c r="FW215" s="113"/>
      <c r="FX215" s="113"/>
      <c r="FY215" s="113"/>
      <c r="FZ215" s="113"/>
      <c r="GA215" s="113"/>
      <c r="GB215" s="113"/>
      <c r="GC215" s="113"/>
      <c r="GD215" s="113"/>
      <c r="GE215" s="113"/>
      <c r="GF215" s="113"/>
      <c r="GG215" s="113"/>
      <c r="GH215" s="113"/>
      <c r="GI215" s="113"/>
      <c r="GJ215" s="113"/>
      <c r="GK215" s="113"/>
      <c r="GL215" s="113"/>
      <c r="GM215" s="113"/>
    </row>
    <row r="216" spans="1:195" ht="11.25" hidden="1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3"/>
      <c r="CO216" s="113"/>
      <c r="CP216" s="113"/>
      <c r="CQ216" s="113"/>
      <c r="CR216" s="113"/>
      <c r="CS216" s="113"/>
      <c r="CT216" s="113"/>
      <c r="CU216" s="113"/>
      <c r="CV216" s="113"/>
      <c r="CW216" s="113"/>
      <c r="CX216" s="113"/>
      <c r="CY216" s="113"/>
      <c r="CZ216" s="113"/>
      <c r="DA216" s="113"/>
      <c r="DB216" s="113"/>
      <c r="DC216" s="113"/>
      <c r="DD216" s="113"/>
      <c r="DE216" s="113"/>
      <c r="DF216" s="113"/>
      <c r="DG216" s="113"/>
      <c r="DH216" s="113"/>
      <c r="DI216" s="113"/>
      <c r="DJ216" s="113"/>
      <c r="DK216" s="113"/>
      <c r="DL216" s="113"/>
      <c r="DM216" s="113"/>
      <c r="DN216" s="113"/>
      <c r="DO216" s="113"/>
      <c r="DP216" s="113"/>
      <c r="DQ216" s="113"/>
      <c r="DR216" s="113"/>
      <c r="DS216" s="113"/>
      <c r="DT216" s="113"/>
      <c r="DU216" s="113"/>
      <c r="DV216" s="113"/>
      <c r="DW216" s="113"/>
      <c r="DX216" s="113"/>
      <c r="DY216" s="113"/>
      <c r="DZ216" s="113"/>
      <c r="EA216" s="113"/>
      <c r="EB216" s="113"/>
      <c r="EC216" s="113"/>
      <c r="ED216" s="113"/>
      <c r="EE216" s="113"/>
      <c r="EF216" s="113"/>
      <c r="EG216" s="113"/>
      <c r="EH216" s="113"/>
      <c r="EI216" s="113"/>
      <c r="EJ216" s="113"/>
      <c r="EK216" s="113"/>
      <c r="EL216" s="113"/>
      <c r="EM216" s="113"/>
      <c r="EN216" s="113"/>
      <c r="EO216" s="113"/>
      <c r="EP216" s="113"/>
      <c r="EQ216" s="113"/>
      <c r="ER216" s="113"/>
      <c r="ES216" s="113"/>
      <c r="ET216" s="113"/>
      <c r="EU216" s="113"/>
      <c r="EV216" s="113"/>
      <c r="EW216" s="113"/>
      <c r="EX216" s="113"/>
      <c r="EY216" s="113"/>
      <c r="EZ216" s="113"/>
      <c r="FA216" s="113"/>
      <c r="FB216" s="113"/>
      <c r="FC216" s="113"/>
      <c r="FD216" s="113"/>
      <c r="FE216" s="113"/>
      <c r="FF216" s="113"/>
      <c r="FG216" s="113"/>
      <c r="FH216" s="113"/>
      <c r="FI216" s="113"/>
      <c r="FJ216" s="113"/>
      <c r="FK216" s="113"/>
      <c r="FL216" s="113"/>
      <c r="FM216" s="113"/>
      <c r="FN216" s="113"/>
      <c r="FO216" s="113"/>
      <c r="FP216" s="113"/>
      <c r="FQ216" s="113"/>
      <c r="FR216" s="113"/>
      <c r="FS216" s="113"/>
      <c r="FT216" s="113"/>
      <c r="FU216" s="113"/>
      <c r="FV216" s="113"/>
      <c r="FW216" s="113"/>
      <c r="FX216" s="113"/>
      <c r="FY216" s="113"/>
      <c r="FZ216" s="113"/>
      <c r="GA216" s="113"/>
      <c r="GB216" s="113"/>
      <c r="GC216" s="113"/>
      <c r="GD216" s="113"/>
      <c r="GE216" s="113"/>
      <c r="GF216" s="113"/>
      <c r="GG216" s="113"/>
      <c r="GH216" s="113"/>
      <c r="GI216" s="113"/>
      <c r="GJ216" s="113"/>
      <c r="GK216" s="113"/>
      <c r="GL216" s="113"/>
      <c r="GM216" s="113"/>
    </row>
    <row r="217" spans="1:195" ht="11.25" hidden="1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113"/>
      <c r="CL217" s="113"/>
      <c r="CM217" s="113"/>
      <c r="CN217" s="113"/>
      <c r="CO217" s="113"/>
      <c r="CP217" s="113"/>
      <c r="CQ217" s="113"/>
      <c r="CR217" s="113"/>
      <c r="CS217" s="113"/>
      <c r="CT217" s="113"/>
      <c r="CU217" s="113"/>
      <c r="CV217" s="113"/>
      <c r="CW217" s="113"/>
      <c r="CX217" s="113"/>
      <c r="CY217" s="113"/>
      <c r="CZ217" s="113"/>
      <c r="DA217" s="113"/>
      <c r="DB217" s="113"/>
      <c r="DC217" s="113"/>
      <c r="DD217" s="113"/>
      <c r="DE217" s="113"/>
      <c r="DF217" s="113"/>
      <c r="DG217" s="113"/>
      <c r="DH217" s="113"/>
      <c r="DI217" s="113"/>
      <c r="DJ217" s="113"/>
      <c r="DK217" s="113"/>
      <c r="DL217" s="113"/>
      <c r="DM217" s="113"/>
      <c r="DN217" s="113"/>
      <c r="DO217" s="113"/>
      <c r="DP217" s="113"/>
      <c r="DQ217" s="113"/>
      <c r="DR217" s="113"/>
      <c r="DS217" s="113"/>
      <c r="DT217" s="113"/>
      <c r="DU217" s="113"/>
      <c r="DV217" s="113"/>
      <c r="DW217" s="113"/>
      <c r="DX217" s="113"/>
      <c r="DY217" s="113"/>
      <c r="DZ217" s="113"/>
      <c r="EA217" s="113"/>
      <c r="EB217" s="113"/>
      <c r="EC217" s="113"/>
      <c r="ED217" s="113"/>
      <c r="EE217" s="113"/>
      <c r="EF217" s="113"/>
      <c r="EG217" s="113"/>
      <c r="EH217" s="113"/>
      <c r="EI217" s="113"/>
      <c r="EJ217" s="113"/>
      <c r="EK217" s="113"/>
      <c r="EL217" s="113"/>
      <c r="EM217" s="113"/>
      <c r="EN217" s="113"/>
      <c r="EO217" s="113"/>
      <c r="EP217" s="113"/>
      <c r="EQ217" s="113"/>
      <c r="ER217" s="113"/>
      <c r="ES217" s="113"/>
      <c r="ET217" s="113"/>
      <c r="EU217" s="113"/>
      <c r="EV217" s="113"/>
      <c r="EW217" s="113"/>
      <c r="EX217" s="113"/>
      <c r="EY217" s="113"/>
      <c r="EZ217" s="113"/>
      <c r="FA217" s="113"/>
      <c r="FB217" s="113"/>
      <c r="FC217" s="113"/>
      <c r="FD217" s="113"/>
      <c r="FE217" s="113"/>
      <c r="FF217" s="113"/>
      <c r="FG217" s="113"/>
      <c r="FH217" s="113"/>
      <c r="FI217" s="113"/>
      <c r="FJ217" s="113"/>
      <c r="FK217" s="113"/>
      <c r="FL217" s="113"/>
      <c r="FM217" s="113"/>
      <c r="FN217" s="113"/>
      <c r="FO217" s="113"/>
      <c r="FP217" s="113"/>
      <c r="FQ217" s="113"/>
      <c r="FR217" s="113"/>
      <c r="FS217" s="113"/>
      <c r="FT217" s="113"/>
      <c r="FU217" s="113"/>
      <c r="FV217" s="113"/>
      <c r="FW217" s="113"/>
      <c r="FX217" s="113"/>
      <c r="FY217" s="113"/>
      <c r="FZ217" s="113"/>
      <c r="GA217" s="113"/>
      <c r="GB217" s="113"/>
      <c r="GC217" s="113"/>
      <c r="GD217" s="113"/>
      <c r="GE217" s="113"/>
      <c r="GF217" s="113"/>
      <c r="GG217" s="113"/>
      <c r="GH217" s="113"/>
      <c r="GI217" s="113"/>
      <c r="GJ217" s="113"/>
      <c r="GK217" s="113"/>
      <c r="GL217" s="113"/>
      <c r="GM217" s="113"/>
    </row>
    <row r="218" spans="1:195" ht="11.25" hidden="1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3"/>
      <c r="CO218" s="113"/>
      <c r="CP218" s="113"/>
      <c r="CQ218" s="113"/>
      <c r="CR218" s="113"/>
      <c r="CS218" s="113"/>
      <c r="CT218" s="113"/>
      <c r="CU218" s="113"/>
      <c r="CV218" s="113"/>
      <c r="CW218" s="113"/>
      <c r="CX218" s="113"/>
      <c r="CY218" s="113"/>
      <c r="CZ218" s="113"/>
      <c r="DA218" s="113"/>
      <c r="DB218" s="113"/>
      <c r="DC218" s="113"/>
      <c r="DD218" s="113"/>
      <c r="DE218" s="113"/>
      <c r="DF218" s="113"/>
      <c r="DG218" s="113"/>
      <c r="DH218" s="113"/>
      <c r="DI218" s="113"/>
      <c r="DJ218" s="113"/>
      <c r="DK218" s="113"/>
      <c r="DL218" s="113"/>
      <c r="DM218" s="113"/>
      <c r="DN218" s="113"/>
      <c r="DO218" s="113"/>
      <c r="DP218" s="113"/>
      <c r="DQ218" s="113"/>
      <c r="DR218" s="113"/>
      <c r="DS218" s="113"/>
      <c r="DT218" s="113"/>
      <c r="DU218" s="113"/>
      <c r="DV218" s="113"/>
      <c r="DW218" s="113"/>
      <c r="DX218" s="113"/>
      <c r="DY218" s="113"/>
      <c r="DZ218" s="113"/>
      <c r="EA218" s="113"/>
      <c r="EB218" s="113"/>
      <c r="EC218" s="113"/>
      <c r="ED218" s="113"/>
      <c r="EE218" s="113"/>
      <c r="EF218" s="113"/>
      <c r="EG218" s="113"/>
      <c r="EH218" s="113"/>
      <c r="EI218" s="113"/>
      <c r="EJ218" s="113"/>
      <c r="EK218" s="113"/>
      <c r="EL218" s="113"/>
      <c r="EM218" s="113"/>
      <c r="EN218" s="113"/>
      <c r="EO218" s="113"/>
      <c r="EP218" s="113"/>
      <c r="EQ218" s="113"/>
      <c r="ER218" s="113"/>
      <c r="ES218" s="113"/>
      <c r="ET218" s="113"/>
      <c r="EU218" s="113"/>
      <c r="EV218" s="113"/>
      <c r="EW218" s="113"/>
      <c r="EX218" s="113"/>
      <c r="EY218" s="113"/>
      <c r="EZ218" s="113"/>
      <c r="FA218" s="113"/>
      <c r="FB218" s="113"/>
      <c r="FC218" s="113"/>
      <c r="FD218" s="113"/>
      <c r="FE218" s="113"/>
      <c r="FF218" s="113"/>
      <c r="FG218" s="113"/>
      <c r="FH218" s="113"/>
      <c r="FI218" s="113"/>
      <c r="FJ218" s="113"/>
      <c r="FK218" s="113"/>
      <c r="FL218" s="113"/>
      <c r="FM218" s="113"/>
      <c r="FN218" s="113"/>
      <c r="FO218" s="113"/>
      <c r="FP218" s="113"/>
      <c r="FQ218" s="113"/>
      <c r="FR218" s="113"/>
      <c r="FS218" s="113"/>
      <c r="FT218" s="113"/>
      <c r="FU218" s="113"/>
      <c r="FV218" s="113"/>
      <c r="FW218" s="113"/>
      <c r="FX218" s="113"/>
      <c r="FY218" s="113"/>
      <c r="FZ218" s="113"/>
      <c r="GA218" s="113"/>
      <c r="GB218" s="113"/>
      <c r="GC218" s="113"/>
      <c r="GD218" s="113"/>
      <c r="GE218" s="113"/>
      <c r="GF218" s="113"/>
      <c r="GG218" s="113"/>
      <c r="GH218" s="113"/>
      <c r="GI218" s="113"/>
      <c r="GJ218" s="113"/>
      <c r="GK218" s="113"/>
      <c r="GL218" s="113"/>
      <c r="GM218" s="113"/>
    </row>
    <row r="219" spans="1:195" ht="11.25" hidden="1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3"/>
      <c r="CO219" s="113"/>
      <c r="CP219" s="113"/>
      <c r="CQ219" s="113"/>
      <c r="CR219" s="113"/>
      <c r="CS219" s="113"/>
      <c r="CT219" s="113"/>
      <c r="CU219" s="113"/>
      <c r="CV219" s="113"/>
      <c r="CW219" s="113"/>
      <c r="CX219" s="113"/>
      <c r="CY219" s="113"/>
      <c r="CZ219" s="113"/>
      <c r="DA219" s="113"/>
      <c r="DB219" s="113"/>
      <c r="DC219" s="113"/>
      <c r="DD219" s="113"/>
      <c r="DE219" s="113"/>
      <c r="DF219" s="113"/>
      <c r="DG219" s="113"/>
      <c r="DH219" s="113"/>
      <c r="DI219" s="113"/>
      <c r="DJ219" s="113"/>
      <c r="DK219" s="113"/>
      <c r="DL219" s="113"/>
      <c r="DM219" s="113"/>
      <c r="DN219" s="113"/>
      <c r="DO219" s="113"/>
      <c r="DP219" s="113"/>
      <c r="DQ219" s="113"/>
      <c r="DR219" s="113"/>
      <c r="DS219" s="113"/>
      <c r="DT219" s="113"/>
      <c r="DU219" s="113"/>
      <c r="DV219" s="113"/>
      <c r="DW219" s="113"/>
      <c r="DX219" s="113"/>
      <c r="DY219" s="113"/>
      <c r="DZ219" s="113"/>
      <c r="EA219" s="113"/>
      <c r="EB219" s="113"/>
      <c r="EC219" s="113"/>
      <c r="ED219" s="113"/>
      <c r="EE219" s="113"/>
      <c r="EF219" s="113"/>
      <c r="EG219" s="113"/>
      <c r="EH219" s="113"/>
      <c r="EI219" s="113"/>
      <c r="EJ219" s="113"/>
      <c r="EK219" s="113"/>
      <c r="EL219" s="113"/>
      <c r="EM219" s="113"/>
      <c r="EN219" s="113"/>
      <c r="EO219" s="113"/>
      <c r="EP219" s="113"/>
      <c r="EQ219" s="113"/>
      <c r="ER219" s="113"/>
      <c r="ES219" s="113"/>
      <c r="ET219" s="113"/>
      <c r="EU219" s="113"/>
      <c r="EV219" s="113"/>
      <c r="EW219" s="113"/>
      <c r="EX219" s="113"/>
      <c r="EY219" s="113"/>
      <c r="EZ219" s="113"/>
      <c r="FA219" s="113"/>
      <c r="FB219" s="113"/>
      <c r="FC219" s="113"/>
      <c r="FD219" s="113"/>
      <c r="FE219" s="113"/>
      <c r="FF219" s="113"/>
      <c r="FG219" s="113"/>
      <c r="FH219" s="113"/>
      <c r="FI219" s="113"/>
      <c r="FJ219" s="113"/>
      <c r="FK219" s="113"/>
      <c r="FL219" s="113"/>
      <c r="FM219" s="113"/>
      <c r="FN219" s="113"/>
      <c r="FO219" s="113"/>
      <c r="FP219" s="113"/>
      <c r="FQ219" s="113"/>
      <c r="FR219" s="113"/>
      <c r="FS219" s="113"/>
      <c r="FT219" s="113"/>
      <c r="FU219" s="113"/>
      <c r="FV219" s="113"/>
      <c r="FW219" s="113"/>
      <c r="FX219" s="113"/>
      <c r="FY219" s="113"/>
      <c r="FZ219" s="113"/>
      <c r="GA219" s="113"/>
      <c r="GB219" s="113"/>
      <c r="GC219" s="113"/>
      <c r="GD219" s="113"/>
      <c r="GE219" s="113"/>
      <c r="GF219" s="113"/>
      <c r="GG219" s="113"/>
      <c r="GH219" s="113"/>
      <c r="GI219" s="113"/>
      <c r="GJ219" s="113"/>
      <c r="GK219" s="113"/>
      <c r="GL219" s="113"/>
      <c r="GM219" s="113"/>
    </row>
    <row r="220" spans="1:195" ht="11.25" hidden="1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3"/>
      <c r="CJ220" s="113"/>
      <c r="CK220" s="113"/>
      <c r="CL220" s="113"/>
      <c r="CM220" s="113"/>
      <c r="CN220" s="113"/>
      <c r="CO220" s="113"/>
      <c r="CP220" s="113"/>
      <c r="CQ220" s="113"/>
      <c r="CR220" s="113"/>
      <c r="CS220" s="113"/>
      <c r="CT220" s="113"/>
      <c r="CU220" s="113"/>
      <c r="CV220" s="113"/>
      <c r="CW220" s="113"/>
      <c r="CX220" s="113"/>
      <c r="CY220" s="113"/>
      <c r="CZ220" s="113"/>
      <c r="DA220" s="113"/>
      <c r="DB220" s="113"/>
      <c r="DC220" s="113"/>
      <c r="DD220" s="113"/>
      <c r="DE220" s="113"/>
      <c r="DF220" s="113"/>
      <c r="DG220" s="113"/>
      <c r="DH220" s="113"/>
      <c r="DI220" s="113"/>
      <c r="DJ220" s="113"/>
      <c r="DK220" s="113"/>
      <c r="DL220" s="113"/>
      <c r="DM220" s="113"/>
      <c r="DN220" s="113"/>
      <c r="DO220" s="113"/>
      <c r="DP220" s="113"/>
      <c r="DQ220" s="113"/>
      <c r="DR220" s="113"/>
      <c r="DS220" s="113"/>
      <c r="DT220" s="113"/>
      <c r="DU220" s="113"/>
      <c r="DV220" s="113"/>
      <c r="DW220" s="113"/>
      <c r="DX220" s="113"/>
      <c r="DY220" s="113"/>
      <c r="DZ220" s="113"/>
      <c r="EA220" s="113"/>
      <c r="EB220" s="113"/>
      <c r="EC220" s="113"/>
      <c r="ED220" s="113"/>
      <c r="EE220" s="113"/>
      <c r="EF220" s="113"/>
      <c r="EG220" s="113"/>
      <c r="EH220" s="113"/>
      <c r="EI220" s="113"/>
      <c r="EJ220" s="113"/>
      <c r="EK220" s="113"/>
      <c r="EL220" s="113"/>
      <c r="EM220" s="113"/>
      <c r="EN220" s="113"/>
      <c r="EO220" s="113"/>
      <c r="EP220" s="113"/>
      <c r="EQ220" s="113"/>
      <c r="ER220" s="113"/>
      <c r="ES220" s="113"/>
      <c r="ET220" s="113"/>
      <c r="EU220" s="113"/>
      <c r="EV220" s="113"/>
      <c r="EW220" s="113"/>
      <c r="EX220" s="113"/>
      <c r="EY220" s="113"/>
      <c r="EZ220" s="113"/>
      <c r="FA220" s="113"/>
      <c r="FB220" s="113"/>
      <c r="FC220" s="113"/>
      <c r="FD220" s="113"/>
      <c r="FE220" s="113"/>
      <c r="FF220" s="113"/>
      <c r="FG220" s="113"/>
      <c r="FH220" s="113"/>
      <c r="FI220" s="113"/>
      <c r="FJ220" s="113"/>
      <c r="FK220" s="113"/>
      <c r="FL220" s="113"/>
      <c r="FM220" s="113"/>
      <c r="FN220" s="113"/>
      <c r="FO220" s="113"/>
      <c r="FP220" s="113"/>
      <c r="FQ220" s="113"/>
      <c r="FR220" s="113"/>
      <c r="FS220" s="113"/>
      <c r="FT220" s="113"/>
      <c r="FU220" s="113"/>
      <c r="FV220" s="113"/>
      <c r="FW220" s="113"/>
      <c r="FX220" s="113"/>
      <c r="FY220" s="113"/>
      <c r="FZ220" s="113"/>
      <c r="GA220" s="113"/>
      <c r="GB220" s="113"/>
      <c r="GC220" s="113"/>
      <c r="GD220" s="113"/>
      <c r="GE220" s="113"/>
      <c r="GF220" s="113"/>
      <c r="GG220" s="113"/>
      <c r="GH220" s="113"/>
      <c r="GI220" s="113"/>
      <c r="GJ220" s="113"/>
      <c r="GK220" s="113"/>
      <c r="GL220" s="113"/>
      <c r="GM220" s="113"/>
    </row>
    <row r="221" spans="1:195" ht="11.25" hidden="1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113"/>
      <c r="CL221" s="113"/>
      <c r="CM221" s="113"/>
      <c r="CN221" s="113"/>
      <c r="CO221" s="113"/>
      <c r="CP221" s="113"/>
      <c r="CQ221" s="113"/>
      <c r="CR221" s="113"/>
      <c r="CS221" s="113"/>
      <c r="CT221" s="113"/>
      <c r="CU221" s="113"/>
      <c r="CV221" s="113"/>
      <c r="CW221" s="113"/>
      <c r="CX221" s="113"/>
      <c r="CY221" s="113"/>
      <c r="CZ221" s="113"/>
      <c r="DA221" s="113"/>
      <c r="DB221" s="113"/>
      <c r="DC221" s="113"/>
      <c r="DD221" s="113"/>
      <c r="DE221" s="113"/>
      <c r="DF221" s="113"/>
      <c r="DG221" s="113"/>
      <c r="DH221" s="113"/>
      <c r="DI221" s="113"/>
      <c r="DJ221" s="113"/>
      <c r="DK221" s="113"/>
      <c r="DL221" s="113"/>
      <c r="DM221" s="113"/>
      <c r="DN221" s="113"/>
      <c r="DO221" s="113"/>
      <c r="DP221" s="113"/>
      <c r="DQ221" s="113"/>
      <c r="DR221" s="113"/>
      <c r="DS221" s="113"/>
      <c r="DT221" s="113"/>
      <c r="DU221" s="113"/>
      <c r="DV221" s="113"/>
      <c r="DW221" s="113"/>
      <c r="DX221" s="113"/>
      <c r="DY221" s="113"/>
      <c r="DZ221" s="113"/>
      <c r="EA221" s="113"/>
      <c r="EB221" s="113"/>
      <c r="EC221" s="113"/>
      <c r="ED221" s="113"/>
      <c r="EE221" s="113"/>
      <c r="EF221" s="113"/>
      <c r="EG221" s="113"/>
      <c r="EH221" s="113"/>
      <c r="EI221" s="113"/>
      <c r="EJ221" s="113"/>
      <c r="EK221" s="113"/>
      <c r="EL221" s="113"/>
      <c r="EM221" s="113"/>
      <c r="EN221" s="113"/>
      <c r="EO221" s="113"/>
      <c r="EP221" s="113"/>
      <c r="EQ221" s="113"/>
      <c r="ER221" s="113"/>
      <c r="ES221" s="113"/>
      <c r="ET221" s="113"/>
      <c r="EU221" s="113"/>
      <c r="EV221" s="113"/>
      <c r="EW221" s="113"/>
      <c r="EX221" s="113"/>
      <c r="EY221" s="113"/>
      <c r="EZ221" s="113"/>
      <c r="FA221" s="113"/>
      <c r="FB221" s="113"/>
      <c r="FC221" s="113"/>
      <c r="FD221" s="113"/>
      <c r="FE221" s="113"/>
      <c r="FF221" s="113"/>
      <c r="FG221" s="113"/>
      <c r="FH221" s="113"/>
      <c r="FI221" s="113"/>
      <c r="FJ221" s="113"/>
      <c r="FK221" s="113"/>
      <c r="FL221" s="113"/>
      <c r="FM221" s="113"/>
      <c r="FN221" s="113"/>
      <c r="FO221" s="113"/>
      <c r="FP221" s="113"/>
      <c r="FQ221" s="113"/>
      <c r="FR221" s="113"/>
      <c r="FS221" s="113"/>
      <c r="FT221" s="113"/>
      <c r="FU221" s="113"/>
      <c r="FV221" s="113"/>
      <c r="FW221" s="113"/>
      <c r="FX221" s="113"/>
      <c r="FY221" s="113"/>
      <c r="FZ221" s="113"/>
      <c r="GA221" s="113"/>
      <c r="GB221" s="113"/>
      <c r="GC221" s="113"/>
      <c r="GD221" s="113"/>
      <c r="GE221" s="113"/>
      <c r="GF221" s="113"/>
      <c r="GG221" s="113"/>
      <c r="GH221" s="113"/>
      <c r="GI221" s="113"/>
      <c r="GJ221" s="113"/>
      <c r="GK221" s="113"/>
      <c r="GL221" s="113"/>
      <c r="GM221" s="113"/>
    </row>
    <row r="222" spans="1:195" ht="11.25" hidden="1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13"/>
      <c r="CU222" s="113"/>
      <c r="CV222" s="113"/>
      <c r="CW222" s="113"/>
      <c r="CX222" s="113"/>
      <c r="CY222" s="113"/>
      <c r="CZ222" s="113"/>
      <c r="DA222" s="113"/>
      <c r="DB222" s="113"/>
      <c r="DC222" s="113"/>
      <c r="DD222" s="113"/>
      <c r="DE222" s="113"/>
      <c r="DF222" s="113"/>
      <c r="DG222" s="113"/>
      <c r="DH222" s="113"/>
      <c r="DI222" s="113"/>
      <c r="DJ222" s="113"/>
      <c r="DK222" s="113"/>
      <c r="DL222" s="113"/>
      <c r="DM222" s="113"/>
      <c r="DN222" s="113"/>
      <c r="DO222" s="113"/>
      <c r="DP222" s="113"/>
      <c r="DQ222" s="113"/>
      <c r="DR222" s="113"/>
      <c r="DS222" s="113"/>
      <c r="DT222" s="113"/>
      <c r="DU222" s="113"/>
      <c r="DV222" s="113"/>
      <c r="DW222" s="113"/>
      <c r="DX222" s="113"/>
      <c r="DY222" s="113"/>
      <c r="DZ222" s="113"/>
      <c r="EA222" s="113"/>
      <c r="EB222" s="113"/>
      <c r="EC222" s="113"/>
      <c r="ED222" s="113"/>
      <c r="EE222" s="113"/>
      <c r="EF222" s="113"/>
      <c r="EG222" s="113"/>
      <c r="EH222" s="113"/>
      <c r="EI222" s="113"/>
      <c r="EJ222" s="113"/>
      <c r="EK222" s="113"/>
      <c r="EL222" s="113"/>
      <c r="EM222" s="113"/>
      <c r="EN222" s="113"/>
      <c r="EO222" s="113"/>
      <c r="EP222" s="113"/>
      <c r="EQ222" s="113"/>
      <c r="ER222" s="113"/>
      <c r="ES222" s="113"/>
      <c r="ET222" s="113"/>
      <c r="EU222" s="113"/>
      <c r="EV222" s="113"/>
      <c r="EW222" s="113"/>
      <c r="EX222" s="113"/>
      <c r="EY222" s="113"/>
      <c r="EZ222" s="113"/>
      <c r="FA222" s="113"/>
      <c r="FB222" s="113"/>
      <c r="FC222" s="113"/>
      <c r="FD222" s="113"/>
      <c r="FE222" s="113"/>
      <c r="FF222" s="113"/>
      <c r="FG222" s="113"/>
      <c r="FH222" s="113"/>
      <c r="FI222" s="113"/>
      <c r="FJ222" s="113"/>
      <c r="FK222" s="113"/>
      <c r="FL222" s="113"/>
      <c r="FM222" s="113"/>
      <c r="FN222" s="113"/>
      <c r="FO222" s="113"/>
      <c r="FP222" s="113"/>
      <c r="FQ222" s="113"/>
      <c r="FR222" s="113"/>
      <c r="FS222" s="113"/>
      <c r="FT222" s="113"/>
      <c r="FU222" s="113"/>
      <c r="FV222" s="113"/>
      <c r="FW222" s="113"/>
      <c r="FX222" s="113"/>
      <c r="FY222" s="113"/>
      <c r="FZ222" s="113"/>
      <c r="GA222" s="113"/>
      <c r="GB222" s="113"/>
      <c r="GC222" s="113"/>
      <c r="GD222" s="113"/>
      <c r="GE222" s="113"/>
      <c r="GF222" s="113"/>
      <c r="GG222" s="113"/>
      <c r="GH222" s="113"/>
      <c r="GI222" s="113"/>
      <c r="GJ222" s="113"/>
      <c r="GK222" s="113"/>
      <c r="GL222" s="113"/>
      <c r="GM222" s="113"/>
    </row>
    <row r="223" spans="1:195" ht="11.25" hidden="1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13"/>
      <c r="CU223" s="113"/>
      <c r="CV223" s="113"/>
      <c r="CW223" s="113"/>
      <c r="CX223" s="113"/>
      <c r="CY223" s="113"/>
      <c r="CZ223" s="113"/>
      <c r="DA223" s="113"/>
      <c r="DB223" s="113"/>
      <c r="DC223" s="113"/>
      <c r="DD223" s="113"/>
      <c r="DE223" s="113"/>
      <c r="DF223" s="113"/>
      <c r="DG223" s="113"/>
      <c r="DH223" s="113"/>
      <c r="DI223" s="113"/>
      <c r="DJ223" s="113"/>
      <c r="DK223" s="113"/>
      <c r="DL223" s="113"/>
      <c r="DM223" s="113"/>
      <c r="DN223" s="113"/>
      <c r="DO223" s="113"/>
      <c r="DP223" s="113"/>
      <c r="DQ223" s="113"/>
      <c r="DR223" s="113"/>
      <c r="DS223" s="113"/>
      <c r="DT223" s="113"/>
      <c r="DU223" s="113"/>
      <c r="DV223" s="113"/>
      <c r="DW223" s="113"/>
      <c r="DX223" s="113"/>
      <c r="DY223" s="113"/>
      <c r="DZ223" s="113"/>
      <c r="EA223" s="113"/>
      <c r="EB223" s="113"/>
      <c r="EC223" s="113"/>
      <c r="ED223" s="113"/>
      <c r="EE223" s="113"/>
      <c r="EF223" s="113"/>
      <c r="EG223" s="113"/>
      <c r="EH223" s="113"/>
      <c r="EI223" s="113"/>
      <c r="EJ223" s="113"/>
      <c r="EK223" s="113"/>
      <c r="EL223" s="113"/>
      <c r="EM223" s="113"/>
      <c r="EN223" s="113"/>
      <c r="EO223" s="113"/>
      <c r="EP223" s="113"/>
      <c r="EQ223" s="113"/>
      <c r="ER223" s="113"/>
      <c r="ES223" s="113"/>
      <c r="ET223" s="113"/>
      <c r="EU223" s="113"/>
      <c r="EV223" s="113"/>
      <c r="EW223" s="113"/>
      <c r="EX223" s="113"/>
      <c r="EY223" s="113"/>
      <c r="EZ223" s="113"/>
      <c r="FA223" s="113"/>
      <c r="FB223" s="113"/>
      <c r="FC223" s="113"/>
      <c r="FD223" s="113"/>
      <c r="FE223" s="113"/>
      <c r="FF223" s="113"/>
      <c r="FG223" s="113"/>
      <c r="FH223" s="113"/>
      <c r="FI223" s="113"/>
      <c r="FJ223" s="113"/>
      <c r="FK223" s="113"/>
      <c r="FL223" s="113"/>
      <c r="FM223" s="113"/>
      <c r="FN223" s="113"/>
      <c r="FO223" s="113"/>
      <c r="FP223" s="113"/>
      <c r="FQ223" s="113"/>
      <c r="FR223" s="113"/>
      <c r="FS223" s="113"/>
      <c r="FT223" s="113"/>
      <c r="FU223" s="113"/>
      <c r="FV223" s="113"/>
      <c r="FW223" s="113"/>
      <c r="FX223" s="113"/>
      <c r="FY223" s="113"/>
      <c r="FZ223" s="113"/>
      <c r="GA223" s="113"/>
      <c r="GB223" s="113"/>
      <c r="GC223" s="113"/>
      <c r="GD223" s="113"/>
      <c r="GE223" s="113"/>
      <c r="GF223" s="113"/>
      <c r="GG223" s="113"/>
      <c r="GH223" s="113"/>
      <c r="GI223" s="113"/>
      <c r="GJ223" s="113"/>
      <c r="GK223" s="113"/>
      <c r="GL223" s="113"/>
      <c r="GM223" s="113"/>
    </row>
    <row r="224" spans="1:195" ht="11.25" hidden="1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  <c r="CL224" s="113"/>
      <c r="CM224" s="113"/>
      <c r="CN224" s="113"/>
      <c r="CO224" s="113"/>
      <c r="CP224" s="113"/>
      <c r="CQ224" s="113"/>
      <c r="CR224" s="113"/>
      <c r="CS224" s="113"/>
      <c r="CT224" s="113"/>
      <c r="CU224" s="113"/>
      <c r="CV224" s="113"/>
      <c r="CW224" s="113"/>
      <c r="CX224" s="113"/>
      <c r="CY224" s="113"/>
      <c r="CZ224" s="113"/>
      <c r="DA224" s="113"/>
      <c r="DB224" s="113"/>
      <c r="DC224" s="113"/>
      <c r="DD224" s="113"/>
      <c r="DE224" s="113"/>
      <c r="DF224" s="113"/>
      <c r="DG224" s="113"/>
      <c r="DH224" s="113"/>
      <c r="DI224" s="113"/>
      <c r="DJ224" s="113"/>
      <c r="DK224" s="113"/>
      <c r="DL224" s="113"/>
      <c r="DM224" s="113"/>
      <c r="DN224" s="113"/>
      <c r="DO224" s="113"/>
      <c r="DP224" s="113"/>
      <c r="DQ224" s="113"/>
      <c r="DR224" s="113"/>
      <c r="DS224" s="113"/>
      <c r="DT224" s="113"/>
      <c r="DU224" s="113"/>
      <c r="DV224" s="113"/>
      <c r="DW224" s="113"/>
      <c r="DX224" s="113"/>
      <c r="DY224" s="113"/>
      <c r="DZ224" s="113"/>
      <c r="EA224" s="113"/>
      <c r="EB224" s="113"/>
      <c r="EC224" s="113"/>
      <c r="ED224" s="113"/>
      <c r="EE224" s="113"/>
      <c r="EF224" s="113"/>
      <c r="EG224" s="113"/>
      <c r="EH224" s="113"/>
      <c r="EI224" s="113"/>
      <c r="EJ224" s="113"/>
      <c r="EK224" s="113"/>
      <c r="EL224" s="113"/>
      <c r="EM224" s="113"/>
      <c r="EN224" s="113"/>
      <c r="EO224" s="113"/>
      <c r="EP224" s="113"/>
      <c r="EQ224" s="113"/>
      <c r="ER224" s="113"/>
      <c r="ES224" s="113"/>
      <c r="ET224" s="113"/>
      <c r="EU224" s="113"/>
      <c r="EV224" s="113"/>
      <c r="EW224" s="113"/>
      <c r="EX224" s="113"/>
      <c r="EY224" s="113"/>
      <c r="EZ224" s="113"/>
      <c r="FA224" s="113"/>
      <c r="FB224" s="113"/>
      <c r="FC224" s="113"/>
      <c r="FD224" s="113"/>
      <c r="FE224" s="113"/>
      <c r="FF224" s="113"/>
      <c r="FG224" s="113"/>
      <c r="FH224" s="113"/>
      <c r="FI224" s="113"/>
      <c r="FJ224" s="113"/>
      <c r="FK224" s="113"/>
      <c r="FL224" s="113"/>
      <c r="FM224" s="113"/>
      <c r="FN224" s="113"/>
      <c r="FO224" s="113"/>
      <c r="FP224" s="113"/>
      <c r="FQ224" s="113"/>
      <c r="FR224" s="113"/>
      <c r="FS224" s="113"/>
      <c r="FT224" s="113"/>
      <c r="FU224" s="113"/>
      <c r="FV224" s="113"/>
      <c r="FW224" s="113"/>
      <c r="FX224" s="113"/>
      <c r="FY224" s="113"/>
      <c r="FZ224" s="113"/>
      <c r="GA224" s="113"/>
      <c r="GB224" s="113"/>
      <c r="GC224" s="113"/>
      <c r="GD224" s="113"/>
      <c r="GE224" s="113"/>
      <c r="GF224" s="113"/>
      <c r="GG224" s="113"/>
      <c r="GH224" s="113"/>
      <c r="GI224" s="113"/>
      <c r="GJ224" s="113"/>
      <c r="GK224" s="113"/>
      <c r="GL224" s="113"/>
      <c r="GM224" s="113"/>
    </row>
    <row r="225" spans="1:195" ht="11.25" hidden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3"/>
      <c r="CJ225" s="113"/>
      <c r="CK225" s="113"/>
      <c r="CL225" s="113"/>
      <c r="CM225" s="113"/>
      <c r="CN225" s="113"/>
      <c r="CO225" s="113"/>
      <c r="CP225" s="113"/>
      <c r="CQ225" s="113"/>
      <c r="CR225" s="113"/>
      <c r="CS225" s="113"/>
      <c r="CT225" s="113"/>
      <c r="CU225" s="113"/>
      <c r="CV225" s="113"/>
      <c r="CW225" s="113"/>
      <c r="CX225" s="113"/>
      <c r="CY225" s="113"/>
      <c r="CZ225" s="113"/>
      <c r="DA225" s="113"/>
      <c r="DB225" s="113"/>
      <c r="DC225" s="113"/>
      <c r="DD225" s="113"/>
      <c r="DE225" s="113"/>
      <c r="DF225" s="113"/>
      <c r="DG225" s="113"/>
      <c r="DH225" s="113"/>
      <c r="DI225" s="113"/>
      <c r="DJ225" s="113"/>
      <c r="DK225" s="113"/>
      <c r="DL225" s="113"/>
      <c r="DM225" s="113"/>
      <c r="DN225" s="113"/>
      <c r="DO225" s="113"/>
      <c r="DP225" s="113"/>
      <c r="DQ225" s="113"/>
      <c r="DR225" s="113"/>
      <c r="DS225" s="113"/>
      <c r="DT225" s="113"/>
      <c r="DU225" s="113"/>
      <c r="DV225" s="113"/>
      <c r="DW225" s="113"/>
      <c r="DX225" s="113"/>
      <c r="DY225" s="113"/>
      <c r="DZ225" s="113"/>
      <c r="EA225" s="113"/>
      <c r="EB225" s="113"/>
      <c r="EC225" s="113"/>
      <c r="ED225" s="113"/>
      <c r="EE225" s="113"/>
      <c r="EF225" s="113"/>
      <c r="EG225" s="113"/>
      <c r="EH225" s="113"/>
      <c r="EI225" s="113"/>
      <c r="EJ225" s="113"/>
      <c r="EK225" s="113"/>
      <c r="EL225" s="113"/>
      <c r="EM225" s="113"/>
      <c r="EN225" s="113"/>
      <c r="EO225" s="113"/>
      <c r="EP225" s="113"/>
      <c r="EQ225" s="113"/>
      <c r="ER225" s="113"/>
      <c r="ES225" s="113"/>
      <c r="ET225" s="113"/>
      <c r="EU225" s="113"/>
      <c r="EV225" s="113"/>
      <c r="EW225" s="113"/>
      <c r="EX225" s="113"/>
      <c r="EY225" s="113"/>
      <c r="EZ225" s="113"/>
      <c r="FA225" s="113"/>
      <c r="FB225" s="113"/>
      <c r="FC225" s="113"/>
      <c r="FD225" s="113"/>
      <c r="FE225" s="113"/>
      <c r="FF225" s="113"/>
      <c r="FG225" s="113"/>
      <c r="FH225" s="113"/>
      <c r="FI225" s="113"/>
      <c r="FJ225" s="113"/>
      <c r="FK225" s="113"/>
      <c r="FL225" s="113"/>
      <c r="FM225" s="113"/>
      <c r="FN225" s="113"/>
      <c r="FO225" s="113"/>
      <c r="FP225" s="113"/>
      <c r="FQ225" s="113"/>
      <c r="FR225" s="113"/>
      <c r="FS225" s="113"/>
      <c r="FT225" s="113"/>
      <c r="FU225" s="113"/>
      <c r="FV225" s="113"/>
      <c r="FW225" s="113"/>
      <c r="FX225" s="113"/>
      <c r="FY225" s="113"/>
      <c r="FZ225" s="113"/>
      <c r="GA225" s="113"/>
      <c r="GB225" s="113"/>
      <c r="GC225" s="113"/>
      <c r="GD225" s="113"/>
      <c r="GE225" s="113"/>
      <c r="GF225" s="113"/>
      <c r="GG225" s="113"/>
      <c r="GH225" s="113"/>
      <c r="GI225" s="113"/>
      <c r="GJ225" s="113"/>
      <c r="GK225" s="113"/>
      <c r="GL225" s="113"/>
      <c r="GM225" s="113"/>
    </row>
    <row r="226" spans="1:195" ht="11.25" hidden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  <c r="CL226" s="113"/>
      <c r="CM226" s="113"/>
      <c r="CN226" s="113"/>
      <c r="CO226" s="113"/>
      <c r="CP226" s="113"/>
      <c r="CQ226" s="113"/>
      <c r="CR226" s="113"/>
      <c r="CS226" s="113"/>
      <c r="CT226" s="113"/>
      <c r="CU226" s="113"/>
      <c r="CV226" s="113"/>
      <c r="CW226" s="113"/>
      <c r="CX226" s="113"/>
      <c r="CY226" s="113"/>
      <c r="CZ226" s="113"/>
      <c r="DA226" s="113"/>
      <c r="DB226" s="113"/>
      <c r="DC226" s="113"/>
      <c r="DD226" s="113"/>
      <c r="DE226" s="113"/>
      <c r="DF226" s="113"/>
      <c r="DG226" s="113"/>
      <c r="DH226" s="113"/>
      <c r="DI226" s="113"/>
      <c r="DJ226" s="113"/>
      <c r="DK226" s="113"/>
      <c r="DL226" s="113"/>
      <c r="DM226" s="113"/>
      <c r="DN226" s="113"/>
      <c r="DO226" s="113"/>
      <c r="DP226" s="113"/>
      <c r="DQ226" s="113"/>
      <c r="DR226" s="113"/>
      <c r="DS226" s="113"/>
      <c r="DT226" s="113"/>
      <c r="DU226" s="113"/>
      <c r="DV226" s="113"/>
      <c r="DW226" s="113"/>
      <c r="DX226" s="113"/>
      <c r="DY226" s="113"/>
      <c r="DZ226" s="113"/>
      <c r="EA226" s="113"/>
      <c r="EB226" s="113"/>
      <c r="EC226" s="113"/>
      <c r="ED226" s="113"/>
      <c r="EE226" s="113"/>
      <c r="EF226" s="113"/>
      <c r="EG226" s="113"/>
      <c r="EH226" s="113"/>
      <c r="EI226" s="113"/>
      <c r="EJ226" s="113"/>
      <c r="EK226" s="113"/>
      <c r="EL226" s="113"/>
      <c r="EM226" s="113"/>
      <c r="EN226" s="113"/>
      <c r="EO226" s="113"/>
      <c r="EP226" s="113"/>
      <c r="EQ226" s="113"/>
      <c r="ER226" s="113"/>
      <c r="ES226" s="113"/>
      <c r="ET226" s="113"/>
      <c r="EU226" s="113"/>
      <c r="EV226" s="113"/>
      <c r="EW226" s="113"/>
      <c r="EX226" s="113"/>
      <c r="EY226" s="113"/>
      <c r="EZ226" s="113"/>
      <c r="FA226" s="113"/>
      <c r="FB226" s="113"/>
      <c r="FC226" s="113"/>
      <c r="FD226" s="113"/>
      <c r="FE226" s="113"/>
      <c r="FF226" s="113"/>
      <c r="FG226" s="113"/>
      <c r="FH226" s="113"/>
      <c r="FI226" s="113"/>
      <c r="FJ226" s="113"/>
      <c r="FK226" s="113"/>
      <c r="FL226" s="113"/>
      <c r="FM226" s="113"/>
      <c r="FN226" s="113"/>
      <c r="FO226" s="113"/>
      <c r="FP226" s="113"/>
      <c r="FQ226" s="113"/>
      <c r="FR226" s="113"/>
      <c r="FS226" s="113"/>
      <c r="FT226" s="113"/>
      <c r="FU226" s="113"/>
      <c r="FV226" s="113"/>
      <c r="FW226" s="113"/>
      <c r="FX226" s="113"/>
      <c r="FY226" s="113"/>
      <c r="FZ226" s="113"/>
      <c r="GA226" s="113"/>
      <c r="GB226" s="113"/>
      <c r="GC226" s="113"/>
      <c r="GD226" s="113"/>
      <c r="GE226" s="113"/>
      <c r="GF226" s="113"/>
      <c r="GG226" s="113"/>
      <c r="GH226" s="113"/>
      <c r="GI226" s="113"/>
      <c r="GJ226" s="113"/>
      <c r="GK226" s="113"/>
      <c r="GL226" s="113"/>
      <c r="GM226" s="113"/>
    </row>
    <row r="227" spans="1:195" ht="11.25" hidden="1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3"/>
      <c r="CO227" s="113"/>
      <c r="CP227" s="113"/>
      <c r="CQ227" s="113"/>
      <c r="CR227" s="113"/>
      <c r="CS227" s="113"/>
      <c r="CT227" s="113"/>
      <c r="CU227" s="113"/>
      <c r="CV227" s="113"/>
      <c r="CW227" s="113"/>
      <c r="CX227" s="113"/>
      <c r="CY227" s="113"/>
      <c r="CZ227" s="113"/>
      <c r="DA227" s="113"/>
      <c r="DB227" s="113"/>
      <c r="DC227" s="113"/>
      <c r="DD227" s="113"/>
      <c r="DE227" s="113"/>
      <c r="DF227" s="113"/>
      <c r="DG227" s="113"/>
      <c r="DH227" s="113"/>
      <c r="DI227" s="113"/>
      <c r="DJ227" s="113"/>
      <c r="DK227" s="113"/>
      <c r="DL227" s="113"/>
      <c r="DM227" s="113"/>
      <c r="DN227" s="113"/>
      <c r="DO227" s="113"/>
      <c r="DP227" s="113"/>
      <c r="DQ227" s="113"/>
      <c r="DR227" s="113"/>
      <c r="DS227" s="113"/>
      <c r="DT227" s="113"/>
      <c r="DU227" s="113"/>
      <c r="DV227" s="113"/>
      <c r="DW227" s="113"/>
      <c r="DX227" s="113"/>
      <c r="DY227" s="113"/>
      <c r="DZ227" s="113"/>
      <c r="EA227" s="113"/>
      <c r="EB227" s="113"/>
      <c r="EC227" s="113"/>
      <c r="ED227" s="113"/>
      <c r="EE227" s="113"/>
      <c r="EF227" s="113"/>
      <c r="EG227" s="113"/>
      <c r="EH227" s="113"/>
      <c r="EI227" s="113"/>
      <c r="EJ227" s="113"/>
      <c r="EK227" s="113"/>
      <c r="EL227" s="113"/>
      <c r="EM227" s="113"/>
      <c r="EN227" s="113"/>
      <c r="EO227" s="113"/>
      <c r="EP227" s="113"/>
      <c r="EQ227" s="113"/>
      <c r="ER227" s="113"/>
      <c r="ES227" s="113"/>
      <c r="ET227" s="113"/>
      <c r="EU227" s="113"/>
      <c r="EV227" s="113"/>
      <c r="EW227" s="113"/>
      <c r="EX227" s="113"/>
      <c r="EY227" s="113"/>
      <c r="EZ227" s="113"/>
      <c r="FA227" s="113"/>
      <c r="FB227" s="113"/>
      <c r="FC227" s="113"/>
      <c r="FD227" s="113"/>
      <c r="FE227" s="113"/>
      <c r="FF227" s="113"/>
      <c r="FG227" s="113"/>
      <c r="FH227" s="113"/>
      <c r="FI227" s="113"/>
      <c r="FJ227" s="113"/>
      <c r="FK227" s="113"/>
      <c r="FL227" s="113"/>
      <c r="FM227" s="113"/>
      <c r="FN227" s="113"/>
      <c r="FO227" s="113"/>
      <c r="FP227" s="113"/>
      <c r="FQ227" s="113"/>
      <c r="FR227" s="113"/>
      <c r="FS227" s="113"/>
      <c r="FT227" s="113"/>
      <c r="FU227" s="113"/>
      <c r="FV227" s="113"/>
      <c r="FW227" s="113"/>
      <c r="FX227" s="113"/>
      <c r="FY227" s="113"/>
      <c r="FZ227" s="113"/>
      <c r="GA227" s="113"/>
      <c r="GB227" s="113"/>
      <c r="GC227" s="113"/>
      <c r="GD227" s="113"/>
      <c r="GE227" s="113"/>
      <c r="GF227" s="113"/>
      <c r="GG227" s="113"/>
      <c r="GH227" s="113"/>
      <c r="GI227" s="113"/>
      <c r="GJ227" s="113"/>
      <c r="GK227" s="113"/>
      <c r="GL227" s="113"/>
      <c r="GM227" s="113"/>
    </row>
    <row r="228" spans="1:195" ht="11.25" hidden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  <c r="CV228" s="113"/>
      <c r="CW228" s="113"/>
      <c r="CX228" s="113"/>
      <c r="CY228" s="113"/>
      <c r="CZ228" s="113"/>
      <c r="DA228" s="113"/>
      <c r="DB228" s="113"/>
      <c r="DC228" s="113"/>
      <c r="DD228" s="113"/>
      <c r="DE228" s="113"/>
      <c r="DF228" s="113"/>
      <c r="DG228" s="113"/>
      <c r="DH228" s="113"/>
      <c r="DI228" s="113"/>
      <c r="DJ228" s="113"/>
      <c r="DK228" s="113"/>
      <c r="DL228" s="113"/>
      <c r="DM228" s="113"/>
      <c r="DN228" s="113"/>
      <c r="DO228" s="113"/>
      <c r="DP228" s="113"/>
      <c r="DQ228" s="113"/>
      <c r="DR228" s="113"/>
      <c r="DS228" s="113"/>
      <c r="DT228" s="113"/>
      <c r="DU228" s="113"/>
      <c r="DV228" s="113"/>
      <c r="DW228" s="113"/>
      <c r="DX228" s="113"/>
      <c r="DY228" s="113"/>
      <c r="DZ228" s="113"/>
      <c r="EA228" s="113"/>
      <c r="EB228" s="113"/>
      <c r="EC228" s="113"/>
      <c r="ED228" s="113"/>
      <c r="EE228" s="113"/>
      <c r="EF228" s="113"/>
      <c r="EG228" s="113"/>
      <c r="EH228" s="113"/>
      <c r="EI228" s="113"/>
      <c r="EJ228" s="113"/>
      <c r="EK228" s="113"/>
      <c r="EL228" s="113"/>
      <c r="EM228" s="113"/>
      <c r="EN228" s="113"/>
      <c r="EO228" s="113"/>
      <c r="EP228" s="113"/>
      <c r="EQ228" s="113"/>
      <c r="ER228" s="113"/>
      <c r="ES228" s="113"/>
      <c r="ET228" s="113"/>
      <c r="EU228" s="113"/>
      <c r="EV228" s="113"/>
      <c r="EW228" s="113"/>
      <c r="EX228" s="113"/>
      <c r="EY228" s="113"/>
      <c r="EZ228" s="113"/>
      <c r="FA228" s="113"/>
      <c r="FB228" s="113"/>
      <c r="FC228" s="113"/>
      <c r="FD228" s="113"/>
      <c r="FE228" s="113"/>
      <c r="FF228" s="113"/>
      <c r="FG228" s="113"/>
      <c r="FH228" s="113"/>
      <c r="FI228" s="113"/>
      <c r="FJ228" s="113"/>
      <c r="FK228" s="113"/>
      <c r="FL228" s="113"/>
      <c r="FM228" s="113"/>
      <c r="FN228" s="113"/>
      <c r="FO228" s="113"/>
      <c r="FP228" s="113"/>
      <c r="FQ228" s="113"/>
      <c r="FR228" s="113"/>
      <c r="FS228" s="113"/>
      <c r="FT228" s="113"/>
      <c r="FU228" s="113"/>
      <c r="FV228" s="113"/>
      <c r="FW228" s="113"/>
      <c r="FX228" s="113"/>
      <c r="FY228" s="113"/>
      <c r="FZ228" s="113"/>
      <c r="GA228" s="113"/>
      <c r="GB228" s="113"/>
      <c r="GC228" s="113"/>
      <c r="GD228" s="113"/>
      <c r="GE228" s="113"/>
      <c r="GF228" s="113"/>
      <c r="GG228" s="113"/>
      <c r="GH228" s="113"/>
      <c r="GI228" s="113"/>
      <c r="GJ228" s="113"/>
      <c r="GK228" s="113"/>
      <c r="GL228" s="113"/>
      <c r="GM228" s="113"/>
    </row>
    <row r="229" spans="1:195" ht="11.25" hidden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3"/>
      <c r="CO229" s="113"/>
      <c r="CP229" s="113"/>
      <c r="CQ229" s="113"/>
      <c r="CR229" s="113"/>
      <c r="CS229" s="113"/>
      <c r="CT229" s="113"/>
      <c r="CU229" s="113"/>
      <c r="CV229" s="113"/>
      <c r="CW229" s="113"/>
      <c r="CX229" s="113"/>
      <c r="CY229" s="113"/>
      <c r="CZ229" s="113"/>
      <c r="DA229" s="113"/>
      <c r="DB229" s="113"/>
      <c r="DC229" s="113"/>
      <c r="DD229" s="113"/>
      <c r="DE229" s="113"/>
      <c r="DF229" s="113"/>
      <c r="DG229" s="113"/>
      <c r="DH229" s="113"/>
      <c r="DI229" s="113"/>
      <c r="DJ229" s="113"/>
      <c r="DK229" s="113"/>
      <c r="DL229" s="113"/>
      <c r="DM229" s="113"/>
      <c r="DN229" s="113"/>
      <c r="DO229" s="113"/>
      <c r="DP229" s="113"/>
      <c r="DQ229" s="113"/>
      <c r="DR229" s="113"/>
      <c r="DS229" s="113"/>
      <c r="DT229" s="113"/>
      <c r="DU229" s="113"/>
      <c r="DV229" s="113"/>
      <c r="DW229" s="113"/>
      <c r="DX229" s="113"/>
      <c r="DY229" s="113"/>
      <c r="DZ229" s="113"/>
      <c r="EA229" s="113"/>
      <c r="EB229" s="113"/>
      <c r="EC229" s="113"/>
      <c r="ED229" s="113"/>
      <c r="EE229" s="113"/>
      <c r="EF229" s="113"/>
      <c r="EG229" s="113"/>
      <c r="EH229" s="113"/>
      <c r="EI229" s="113"/>
      <c r="EJ229" s="113"/>
      <c r="EK229" s="113"/>
      <c r="EL229" s="113"/>
      <c r="EM229" s="113"/>
      <c r="EN229" s="113"/>
      <c r="EO229" s="113"/>
      <c r="EP229" s="113"/>
      <c r="EQ229" s="113"/>
      <c r="ER229" s="113"/>
      <c r="ES229" s="113"/>
      <c r="ET229" s="113"/>
      <c r="EU229" s="113"/>
      <c r="EV229" s="113"/>
      <c r="EW229" s="113"/>
      <c r="EX229" s="113"/>
      <c r="EY229" s="113"/>
      <c r="EZ229" s="113"/>
      <c r="FA229" s="113"/>
      <c r="FB229" s="113"/>
      <c r="FC229" s="113"/>
      <c r="FD229" s="113"/>
      <c r="FE229" s="113"/>
      <c r="FF229" s="113"/>
      <c r="FG229" s="113"/>
      <c r="FH229" s="113"/>
      <c r="FI229" s="113"/>
      <c r="FJ229" s="113"/>
      <c r="FK229" s="113"/>
      <c r="FL229" s="113"/>
      <c r="FM229" s="113"/>
      <c r="FN229" s="113"/>
      <c r="FO229" s="113"/>
      <c r="FP229" s="113"/>
      <c r="FQ229" s="113"/>
      <c r="FR229" s="113"/>
      <c r="FS229" s="113"/>
      <c r="FT229" s="113"/>
      <c r="FU229" s="113"/>
      <c r="FV229" s="113"/>
      <c r="FW229" s="113"/>
      <c r="FX229" s="113"/>
      <c r="FY229" s="113"/>
      <c r="FZ229" s="113"/>
      <c r="GA229" s="113"/>
      <c r="GB229" s="113"/>
      <c r="GC229" s="113"/>
      <c r="GD229" s="113"/>
      <c r="GE229" s="113"/>
      <c r="GF229" s="113"/>
      <c r="GG229" s="113"/>
      <c r="GH229" s="113"/>
      <c r="GI229" s="113"/>
      <c r="GJ229" s="113"/>
      <c r="GK229" s="113"/>
      <c r="GL229" s="113"/>
      <c r="GM229" s="113"/>
    </row>
    <row r="230" spans="1:195" ht="11.25" hidden="1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113"/>
      <c r="CL230" s="113"/>
      <c r="CM230" s="113"/>
      <c r="CN230" s="113"/>
      <c r="CO230" s="113"/>
      <c r="CP230" s="113"/>
      <c r="CQ230" s="113"/>
      <c r="CR230" s="113"/>
      <c r="CS230" s="113"/>
      <c r="CT230" s="113"/>
      <c r="CU230" s="113"/>
      <c r="CV230" s="113"/>
      <c r="CW230" s="113"/>
      <c r="CX230" s="113"/>
      <c r="CY230" s="113"/>
      <c r="CZ230" s="113"/>
      <c r="DA230" s="113"/>
      <c r="DB230" s="113"/>
      <c r="DC230" s="113"/>
      <c r="DD230" s="113"/>
      <c r="DE230" s="113"/>
      <c r="DF230" s="113"/>
      <c r="DG230" s="113"/>
      <c r="DH230" s="113"/>
      <c r="DI230" s="113"/>
      <c r="DJ230" s="113"/>
      <c r="DK230" s="113"/>
      <c r="DL230" s="113"/>
      <c r="DM230" s="113"/>
      <c r="DN230" s="113"/>
      <c r="DO230" s="113"/>
      <c r="DP230" s="113"/>
      <c r="DQ230" s="113"/>
      <c r="DR230" s="113"/>
      <c r="DS230" s="113"/>
      <c r="DT230" s="113"/>
      <c r="DU230" s="113"/>
      <c r="DV230" s="113"/>
      <c r="DW230" s="113"/>
      <c r="DX230" s="113"/>
      <c r="DY230" s="113"/>
      <c r="DZ230" s="113"/>
      <c r="EA230" s="113"/>
      <c r="EB230" s="113"/>
      <c r="EC230" s="113"/>
      <c r="ED230" s="113"/>
      <c r="EE230" s="113"/>
      <c r="EF230" s="113"/>
      <c r="EG230" s="113"/>
      <c r="EH230" s="113"/>
      <c r="EI230" s="113"/>
      <c r="EJ230" s="113"/>
      <c r="EK230" s="113"/>
      <c r="EL230" s="113"/>
      <c r="EM230" s="113"/>
      <c r="EN230" s="113"/>
      <c r="EO230" s="113"/>
      <c r="EP230" s="113"/>
      <c r="EQ230" s="113"/>
      <c r="ER230" s="113"/>
      <c r="ES230" s="113"/>
      <c r="ET230" s="113"/>
      <c r="EU230" s="113"/>
      <c r="EV230" s="113"/>
      <c r="EW230" s="113"/>
      <c r="EX230" s="113"/>
      <c r="EY230" s="113"/>
      <c r="EZ230" s="113"/>
      <c r="FA230" s="113"/>
      <c r="FB230" s="113"/>
      <c r="FC230" s="113"/>
      <c r="FD230" s="113"/>
      <c r="FE230" s="113"/>
      <c r="FF230" s="113"/>
      <c r="FG230" s="113"/>
      <c r="FH230" s="113"/>
      <c r="FI230" s="113"/>
      <c r="FJ230" s="113"/>
      <c r="FK230" s="113"/>
      <c r="FL230" s="113"/>
      <c r="FM230" s="113"/>
      <c r="FN230" s="113"/>
      <c r="FO230" s="113"/>
      <c r="FP230" s="113"/>
      <c r="FQ230" s="113"/>
      <c r="FR230" s="113"/>
      <c r="FS230" s="113"/>
      <c r="FT230" s="113"/>
      <c r="FU230" s="113"/>
      <c r="FV230" s="113"/>
      <c r="FW230" s="113"/>
      <c r="FX230" s="113"/>
      <c r="FY230" s="113"/>
      <c r="FZ230" s="113"/>
      <c r="GA230" s="113"/>
      <c r="GB230" s="113"/>
      <c r="GC230" s="113"/>
      <c r="GD230" s="113"/>
      <c r="GE230" s="113"/>
      <c r="GF230" s="113"/>
      <c r="GG230" s="113"/>
      <c r="GH230" s="113"/>
      <c r="GI230" s="113"/>
      <c r="GJ230" s="113"/>
      <c r="GK230" s="113"/>
      <c r="GL230" s="113"/>
      <c r="GM230" s="113"/>
    </row>
    <row r="231" spans="1:195" ht="11.25" hidden="1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3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13"/>
      <c r="BT231" s="113"/>
      <c r="BU231" s="113"/>
      <c r="BV231" s="113"/>
      <c r="BW231" s="113"/>
      <c r="BX231" s="113"/>
      <c r="BY231" s="113"/>
      <c r="BZ231" s="113"/>
      <c r="CA231" s="113"/>
      <c r="CB231" s="113"/>
      <c r="CC231" s="113"/>
      <c r="CD231" s="113"/>
      <c r="CE231" s="113"/>
      <c r="CF231" s="113"/>
      <c r="CG231" s="113"/>
      <c r="CH231" s="113"/>
      <c r="CI231" s="113"/>
      <c r="CJ231" s="113"/>
      <c r="CK231" s="113"/>
      <c r="CL231" s="113"/>
      <c r="CM231" s="113"/>
      <c r="CN231" s="113"/>
      <c r="CO231" s="113"/>
      <c r="CP231" s="113"/>
      <c r="CQ231" s="113"/>
      <c r="CR231" s="113"/>
      <c r="CS231" s="113"/>
      <c r="CT231" s="113"/>
      <c r="CU231" s="113"/>
      <c r="CV231" s="113"/>
      <c r="CW231" s="113"/>
      <c r="CX231" s="113"/>
      <c r="CY231" s="113"/>
      <c r="CZ231" s="113"/>
      <c r="DA231" s="113"/>
      <c r="DB231" s="113"/>
      <c r="DC231" s="113"/>
      <c r="DD231" s="113"/>
      <c r="DE231" s="113"/>
      <c r="DF231" s="113"/>
      <c r="DG231" s="113"/>
      <c r="DH231" s="113"/>
      <c r="DI231" s="113"/>
      <c r="DJ231" s="113"/>
      <c r="DK231" s="113"/>
      <c r="DL231" s="113"/>
      <c r="DM231" s="113"/>
      <c r="DN231" s="113"/>
      <c r="DO231" s="113"/>
      <c r="DP231" s="113"/>
      <c r="DQ231" s="113"/>
      <c r="DR231" s="113"/>
      <c r="DS231" s="113"/>
      <c r="DT231" s="113"/>
      <c r="DU231" s="113"/>
      <c r="DV231" s="113"/>
      <c r="DW231" s="113"/>
      <c r="DX231" s="113"/>
      <c r="DY231" s="113"/>
      <c r="DZ231" s="113"/>
      <c r="EA231" s="113"/>
      <c r="EB231" s="113"/>
      <c r="EC231" s="113"/>
      <c r="ED231" s="113"/>
      <c r="EE231" s="113"/>
      <c r="EF231" s="113"/>
      <c r="EG231" s="113"/>
      <c r="EH231" s="113"/>
      <c r="EI231" s="113"/>
      <c r="EJ231" s="113"/>
      <c r="EK231" s="113"/>
      <c r="EL231" s="113"/>
      <c r="EM231" s="113"/>
      <c r="EN231" s="113"/>
      <c r="EO231" s="113"/>
      <c r="EP231" s="113"/>
      <c r="EQ231" s="113"/>
      <c r="ER231" s="113"/>
      <c r="ES231" s="113"/>
      <c r="ET231" s="113"/>
      <c r="EU231" s="113"/>
      <c r="EV231" s="113"/>
      <c r="EW231" s="113"/>
      <c r="EX231" s="113"/>
      <c r="EY231" s="113"/>
      <c r="EZ231" s="113"/>
      <c r="FA231" s="113"/>
      <c r="FB231" s="113"/>
      <c r="FC231" s="113"/>
      <c r="FD231" s="113"/>
      <c r="FE231" s="113"/>
      <c r="FF231" s="113"/>
      <c r="FG231" s="113"/>
      <c r="FH231" s="113"/>
      <c r="FI231" s="113"/>
      <c r="FJ231" s="113"/>
      <c r="FK231" s="113"/>
      <c r="FL231" s="113"/>
      <c r="FM231" s="113"/>
      <c r="FN231" s="113"/>
      <c r="FO231" s="113"/>
      <c r="FP231" s="113"/>
      <c r="FQ231" s="113"/>
      <c r="FR231" s="113"/>
      <c r="FS231" s="113"/>
      <c r="FT231" s="113"/>
      <c r="FU231" s="113"/>
      <c r="FV231" s="113"/>
      <c r="FW231" s="113"/>
      <c r="FX231" s="113"/>
      <c r="FY231" s="113"/>
      <c r="FZ231" s="113"/>
      <c r="GA231" s="113"/>
      <c r="GB231" s="113"/>
      <c r="GC231" s="113"/>
      <c r="GD231" s="113"/>
      <c r="GE231" s="113"/>
      <c r="GF231" s="113"/>
      <c r="GG231" s="113"/>
      <c r="GH231" s="113"/>
      <c r="GI231" s="113"/>
      <c r="GJ231" s="113"/>
      <c r="GK231" s="113"/>
      <c r="GL231" s="113"/>
      <c r="GM231" s="113"/>
    </row>
    <row r="232" spans="1:195" ht="11.25" hidden="1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3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13"/>
      <c r="BT232" s="113"/>
      <c r="BU232" s="113"/>
      <c r="BV232" s="113"/>
      <c r="BW232" s="113"/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113"/>
      <c r="CL232" s="113"/>
      <c r="CM232" s="113"/>
      <c r="CN232" s="113"/>
      <c r="CO232" s="113"/>
      <c r="CP232" s="113"/>
      <c r="CQ232" s="113"/>
      <c r="CR232" s="113"/>
      <c r="CS232" s="113"/>
      <c r="CT232" s="113"/>
      <c r="CU232" s="113"/>
      <c r="CV232" s="113"/>
      <c r="CW232" s="113"/>
      <c r="CX232" s="113"/>
      <c r="CY232" s="113"/>
      <c r="CZ232" s="113"/>
      <c r="DA232" s="113"/>
      <c r="DB232" s="113"/>
      <c r="DC232" s="113"/>
      <c r="DD232" s="113"/>
      <c r="DE232" s="113"/>
      <c r="DF232" s="113"/>
      <c r="DG232" s="113"/>
      <c r="DH232" s="113"/>
      <c r="DI232" s="113"/>
      <c r="DJ232" s="113"/>
      <c r="DK232" s="113"/>
      <c r="DL232" s="113"/>
      <c r="DM232" s="113"/>
      <c r="DN232" s="113"/>
      <c r="DO232" s="113"/>
      <c r="DP232" s="113"/>
      <c r="DQ232" s="113"/>
      <c r="DR232" s="113"/>
      <c r="DS232" s="113"/>
      <c r="DT232" s="113"/>
      <c r="DU232" s="113"/>
      <c r="DV232" s="113"/>
      <c r="DW232" s="113"/>
      <c r="DX232" s="113"/>
      <c r="DY232" s="113"/>
      <c r="DZ232" s="113"/>
      <c r="EA232" s="113"/>
      <c r="EB232" s="113"/>
      <c r="EC232" s="113"/>
      <c r="ED232" s="113"/>
      <c r="EE232" s="113"/>
      <c r="EF232" s="113"/>
      <c r="EG232" s="113"/>
      <c r="EH232" s="113"/>
      <c r="EI232" s="113"/>
      <c r="EJ232" s="113"/>
      <c r="EK232" s="113"/>
      <c r="EL232" s="113"/>
      <c r="EM232" s="113"/>
      <c r="EN232" s="113"/>
      <c r="EO232" s="113"/>
      <c r="EP232" s="113"/>
      <c r="EQ232" s="113"/>
      <c r="ER232" s="113"/>
      <c r="ES232" s="113"/>
      <c r="ET232" s="113"/>
      <c r="EU232" s="113"/>
      <c r="EV232" s="113"/>
      <c r="EW232" s="113"/>
      <c r="EX232" s="113"/>
      <c r="EY232" s="113"/>
      <c r="EZ232" s="113"/>
      <c r="FA232" s="113"/>
      <c r="FB232" s="113"/>
      <c r="FC232" s="113"/>
      <c r="FD232" s="113"/>
      <c r="FE232" s="113"/>
      <c r="FF232" s="113"/>
      <c r="FG232" s="113"/>
      <c r="FH232" s="113"/>
      <c r="FI232" s="113"/>
      <c r="FJ232" s="113"/>
      <c r="FK232" s="113"/>
      <c r="FL232" s="113"/>
      <c r="FM232" s="113"/>
      <c r="FN232" s="113"/>
      <c r="FO232" s="113"/>
      <c r="FP232" s="113"/>
      <c r="FQ232" s="113"/>
      <c r="FR232" s="113"/>
      <c r="FS232" s="113"/>
      <c r="FT232" s="113"/>
      <c r="FU232" s="113"/>
      <c r="FV232" s="113"/>
      <c r="FW232" s="113"/>
      <c r="FX232" s="113"/>
      <c r="FY232" s="113"/>
      <c r="FZ232" s="113"/>
      <c r="GA232" s="113"/>
      <c r="GB232" s="113"/>
      <c r="GC232" s="113"/>
      <c r="GD232" s="113"/>
      <c r="GE232" s="113"/>
      <c r="GF232" s="113"/>
      <c r="GG232" s="113"/>
      <c r="GH232" s="113"/>
      <c r="GI232" s="113"/>
      <c r="GJ232" s="113"/>
      <c r="GK232" s="113"/>
      <c r="GL232" s="113"/>
      <c r="GM232" s="113"/>
    </row>
    <row r="233" spans="1:195" ht="11.25" hidden="1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113"/>
      <c r="CL233" s="113"/>
      <c r="CM233" s="113"/>
      <c r="CN233" s="113"/>
      <c r="CO233" s="113"/>
      <c r="CP233" s="113"/>
      <c r="CQ233" s="113"/>
      <c r="CR233" s="113"/>
      <c r="CS233" s="113"/>
      <c r="CT233" s="113"/>
      <c r="CU233" s="113"/>
      <c r="CV233" s="113"/>
      <c r="CW233" s="113"/>
      <c r="CX233" s="113"/>
      <c r="CY233" s="113"/>
      <c r="CZ233" s="113"/>
      <c r="DA233" s="113"/>
      <c r="DB233" s="113"/>
      <c r="DC233" s="113"/>
      <c r="DD233" s="113"/>
      <c r="DE233" s="113"/>
      <c r="DF233" s="113"/>
      <c r="DG233" s="113"/>
      <c r="DH233" s="113"/>
      <c r="DI233" s="113"/>
      <c r="DJ233" s="113"/>
      <c r="DK233" s="113"/>
      <c r="DL233" s="113"/>
      <c r="DM233" s="113"/>
      <c r="DN233" s="113"/>
      <c r="DO233" s="113"/>
      <c r="DP233" s="113"/>
      <c r="DQ233" s="113"/>
      <c r="DR233" s="113"/>
      <c r="DS233" s="113"/>
      <c r="DT233" s="113"/>
      <c r="DU233" s="113"/>
      <c r="DV233" s="113"/>
      <c r="DW233" s="113"/>
      <c r="DX233" s="113"/>
      <c r="DY233" s="113"/>
      <c r="DZ233" s="113"/>
      <c r="EA233" s="113"/>
      <c r="EB233" s="113"/>
      <c r="EC233" s="113"/>
      <c r="ED233" s="113"/>
      <c r="EE233" s="113"/>
      <c r="EF233" s="113"/>
      <c r="EG233" s="113"/>
      <c r="EH233" s="113"/>
      <c r="EI233" s="113"/>
      <c r="EJ233" s="113"/>
      <c r="EK233" s="113"/>
      <c r="EL233" s="113"/>
      <c r="EM233" s="113"/>
      <c r="EN233" s="113"/>
      <c r="EO233" s="113"/>
      <c r="EP233" s="113"/>
      <c r="EQ233" s="113"/>
      <c r="ER233" s="113"/>
      <c r="ES233" s="113"/>
      <c r="ET233" s="113"/>
      <c r="EU233" s="113"/>
      <c r="EV233" s="113"/>
      <c r="EW233" s="113"/>
      <c r="EX233" s="113"/>
      <c r="EY233" s="113"/>
      <c r="EZ233" s="113"/>
      <c r="FA233" s="113"/>
      <c r="FB233" s="113"/>
      <c r="FC233" s="113"/>
      <c r="FD233" s="113"/>
      <c r="FE233" s="113"/>
      <c r="FF233" s="113"/>
      <c r="FG233" s="113"/>
      <c r="FH233" s="113"/>
      <c r="FI233" s="113"/>
      <c r="FJ233" s="113"/>
      <c r="FK233" s="113"/>
      <c r="FL233" s="113"/>
      <c r="FM233" s="113"/>
      <c r="FN233" s="113"/>
      <c r="FO233" s="113"/>
      <c r="FP233" s="113"/>
      <c r="FQ233" s="113"/>
      <c r="FR233" s="113"/>
      <c r="FS233" s="113"/>
      <c r="FT233" s="113"/>
      <c r="FU233" s="113"/>
      <c r="FV233" s="113"/>
      <c r="FW233" s="113"/>
      <c r="FX233" s="113"/>
      <c r="FY233" s="113"/>
      <c r="FZ233" s="113"/>
      <c r="GA233" s="113"/>
      <c r="GB233" s="113"/>
      <c r="GC233" s="113"/>
      <c r="GD233" s="113"/>
      <c r="GE233" s="113"/>
      <c r="GF233" s="113"/>
      <c r="GG233" s="113"/>
      <c r="GH233" s="113"/>
      <c r="GI233" s="113"/>
      <c r="GJ233" s="113"/>
      <c r="GK233" s="113"/>
      <c r="GL233" s="113"/>
      <c r="GM233" s="113"/>
    </row>
    <row r="234" spans="1:195" ht="11.25" hidden="1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3"/>
      <c r="CO234" s="113"/>
      <c r="CP234" s="113"/>
      <c r="CQ234" s="113"/>
      <c r="CR234" s="113"/>
      <c r="CS234" s="113"/>
      <c r="CT234" s="113"/>
      <c r="CU234" s="113"/>
      <c r="CV234" s="113"/>
      <c r="CW234" s="113"/>
      <c r="CX234" s="113"/>
      <c r="CY234" s="113"/>
      <c r="CZ234" s="113"/>
      <c r="DA234" s="113"/>
      <c r="DB234" s="113"/>
      <c r="DC234" s="113"/>
      <c r="DD234" s="113"/>
      <c r="DE234" s="113"/>
      <c r="DF234" s="113"/>
      <c r="DG234" s="113"/>
      <c r="DH234" s="113"/>
      <c r="DI234" s="113"/>
      <c r="DJ234" s="113"/>
      <c r="DK234" s="113"/>
      <c r="DL234" s="113"/>
      <c r="DM234" s="113"/>
      <c r="DN234" s="113"/>
      <c r="DO234" s="113"/>
      <c r="DP234" s="113"/>
      <c r="DQ234" s="113"/>
      <c r="DR234" s="113"/>
      <c r="DS234" s="113"/>
      <c r="DT234" s="113"/>
      <c r="DU234" s="113"/>
      <c r="DV234" s="113"/>
      <c r="DW234" s="113"/>
      <c r="DX234" s="113"/>
      <c r="DY234" s="113"/>
      <c r="DZ234" s="113"/>
      <c r="EA234" s="113"/>
      <c r="EB234" s="113"/>
      <c r="EC234" s="113"/>
      <c r="ED234" s="113"/>
      <c r="EE234" s="113"/>
      <c r="EF234" s="113"/>
      <c r="EG234" s="113"/>
      <c r="EH234" s="113"/>
      <c r="EI234" s="113"/>
      <c r="EJ234" s="113"/>
      <c r="EK234" s="113"/>
      <c r="EL234" s="113"/>
      <c r="EM234" s="113"/>
      <c r="EN234" s="113"/>
      <c r="EO234" s="113"/>
      <c r="EP234" s="113"/>
      <c r="EQ234" s="113"/>
      <c r="ER234" s="113"/>
      <c r="ES234" s="113"/>
      <c r="ET234" s="113"/>
      <c r="EU234" s="113"/>
      <c r="EV234" s="113"/>
      <c r="EW234" s="113"/>
      <c r="EX234" s="113"/>
      <c r="EY234" s="113"/>
      <c r="EZ234" s="113"/>
      <c r="FA234" s="113"/>
      <c r="FB234" s="113"/>
      <c r="FC234" s="113"/>
      <c r="FD234" s="113"/>
      <c r="FE234" s="113"/>
      <c r="FF234" s="113"/>
      <c r="FG234" s="113"/>
      <c r="FH234" s="113"/>
      <c r="FI234" s="113"/>
      <c r="FJ234" s="113"/>
      <c r="FK234" s="113"/>
      <c r="FL234" s="113"/>
      <c r="FM234" s="113"/>
      <c r="FN234" s="113"/>
      <c r="FO234" s="113"/>
      <c r="FP234" s="113"/>
      <c r="FQ234" s="113"/>
      <c r="FR234" s="113"/>
      <c r="FS234" s="113"/>
      <c r="FT234" s="113"/>
      <c r="FU234" s="113"/>
      <c r="FV234" s="113"/>
      <c r="FW234" s="113"/>
      <c r="FX234" s="113"/>
      <c r="FY234" s="113"/>
      <c r="FZ234" s="113"/>
      <c r="GA234" s="113"/>
      <c r="GB234" s="113"/>
      <c r="GC234" s="113"/>
      <c r="GD234" s="113"/>
      <c r="GE234" s="113"/>
      <c r="GF234" s="113"/>
      <c r="GG234" s="113"/>
      <c r="GH234" s="113"/>
      <c r="GI234" s="113"/>
      <c r="GJ234" s="113"/>
      <c r="GK234" s="113"/>
      <c r="GL234" s="113"/>
      <c r="GM234" s="113"/>
    </row>
    <row r="235" spans="1:195" ht="11.25" hidden="1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3"/>
      <c r="CO235" s="113"/>
      <c r="CP235" s="113"/>
      <c r="CQ235" s="113"/>
      <c r="CR235" s="113"/>
      <c r="CS235" s="113"/>
      <c r="CT235" s="113"/>
      <c r="CU235" s="113"/>
      <c r="CV235" s="113"/>
      <c r="CW235" s="113"/>
      <c r="CX235" s="113"/>
      <c r="CY235" s="113"/>
      <c r="CZ235" s="113"/>
      <c r="DA235" s="113"/>
      <c r="DB235" s="113"/>
      <c r="DC235" s="113"/>
      <c r="DD235" s="113"/>
      <c r="DE235" s="113"/>
      <c r="DF235" s="113"/>
      <c r="DG235" s="113"/>
      <c r="DH235" s="113"/>
      <c r="DI235" s="113"/>
      <c r="DJ235" s="113"/>
      <c r="DK235" s="113"/>
      <c r="DL235" s="113"/>
      <c r="DM235" s="113"/>
      <c r="DN235" s="113"/>
      <c r="DO235" s="113"/>
      <c r="DP235" s="113"/>
      <c r="DQ235" s="113"/>
      <c r="DR235" s="113"/>
      <c r="DS235" s="113"/>
      <c r="DT235" s="113"/>
      <c r="DU235" s="113"/>
      <c r="DV235" s="113"/>
      <c r="DW235" s="113"/>
      <c r="DX235" s="113"/>
      <c r="DY235" s="113"/>
      <c r="DZ235" s="113"/>
      <c r="EA235" s="113"/>
      <c r="EB235" s="113"/>
      <c r="EC235" s="113"/>
      <c r="ED235" s="113"/>
      <c r="EE235" s="113"/>
      <c r="EF235" s="113"/>
      <c r="EG235" s="113"/>
      <c r="EH235" s="113"/>
      <c r="EI235" s="113"/>
      <c r="EJ235" s="113"/>
      <c r="EK235" s="113"/>
      <c r="EL235" s="113"/>
      <c r="EM235" s="113"/>
      <c r="EN235" s="113"/>
      <c r="EO235" s="113"/>
      <c r="EP235" s="113"/>
      <c r="EQ235" s="113"/>
      <c r="ER235" s="113"/>
      <c r="ES235" s="113"/>
      <c r="ET235" s="113"/>
      <c r="EU235" s="113"/>
      <c r="EV235" s="113"/>
      <c r="EW235" s="113"/>
      <c r="EX235" s="113"/>
      <c r="EY235" s="113"/>
      <c r="EZ235" s="113"/>
      <c r="FA235" s="113"/>
      <c r="FB235" s="113"/>
      <c r="FC235" s="113"/>
      <c r="FD235" s="113"/>
      <c r="FE235" s="113"/>
      <c r="FF235" s="113"/>
      <c r="FG235" s="113"/>
      <c r="FH235" s="113"/>
      <c r="FI235" s="113"/>
      <c r="FJ235" s="113"/>
      <c r="FK235" s="113"/>
      <c r="FL235" s="113"/>
      <c r="FM235" s="113"/>
      <c r="FN235" s="113"/>
      <c r="FO235" s="113"/>
      <c r="FP235" s="113"/>
      <c r="FQ235" s="113"/>
      <c r="FR235" s="113"/>
      <c r="FS235" s="113"/>
      <c r="FT235" s="113"/>
      <c r="FU235" s="113"/>
      <c r="FV235" s="113"/>
      <c r="FW235" s="113"/>
      <c r="FX235" s="113"/>
      <c r="FY235" s="113"/>
      <c r="FZ235" s="113"/>
      <c r="GA235" s="113"/>
      <c r="GB235" s="113"/>
      <c r="GC235" s="113"/>
      <c r="GD235" s="113"/>
      <c r="GE235" s="113"/>
      <c r="GF235" s="113"/>
      <c r="GG235" s="113"/>
      <c r="GH235" s="113"/>
      <c r="GI235" s="113"/>
      <c r="GJ235" s="113"/>
      <c r="GK235" s="113"/>
      <c r="GL235" s="113"/>
      <c r="GM235" s="113"/>
    </row>
    <row r="236" spans="1:195" ht="11.25" hidden="1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  <c r="CL236" s="113"/>
      <c r="CM236" s="113"/>
      <c r="CN236" s="113"/>
      <c r="CO236" s="113"/>
      <c r="CP236" s="113"/>
      <c r="CQ236" s="113"/>
      <c r="CR236" s="113"/>
      <c r="CS236" s="113"/>
      <c r="CT236" s="113"/>
      <c r="CU236" s="113"/>
      <c r="CV236" s="113"/>
      <c r="CW236" s="113"/>
      <c r="CX236" s="113"/>
      <c r="CY236" s="113"/>
      <c r="CZ236" s="113"/>
      <c r="DA236" s="113"/>
      <c r="DB236" s="113"/>
      <c r="DC236" s="113"/>
      <c r="DD236" s="113"/>
      <c r="DE236" s="113"/>
      <c r="DF236" s="113"/>
      <c r="DG236" s="113"/>
      <c r="DH236" s="113"/>
      <c r="DI236" s="113"/>
      <c r="DJ236" s="113"/>
      <c r="DK236" s="113"/>
      <c r="DL236" s="113"/>
      <c r="DM236" s="113"/>
      <c r="DN236" s="113"/>
      <c r="DO236" s="113"/>
      <c r="DP236" s="113"/>
      <c r="DQ236" s="113"/>
      <c r="DR236" s="113"/>
      <c r="DS236" s="113"/>
      <c r="DT236" s="113"/>
      <c r="DU236" s="113"/>
      <c r="DV236" s="113"/>
      <c r="DW236" s="113"/>
      <c r="DX236" s="113"/>
      <c r="DY236" s="113"/>
      <c r="DZ236" s="113"/>
      <c r="EA236" s="113"/>
      <c r="EB236" s="113"/>
      <c r="EC236" s="113"/>
      <c r="ED236" s="113"/>
      <c r="EE236" s="113"/>
      <c r="EF236" s="113"/>
      <c r="EG236" s="113"/>
      <c r="EH236" s="113"/>
      <c r="EI236" s="113"/>
      <c r="EJ236" s="113"/>
      <c r="EK236" s="113"/>
      <c r="EL236" s="113"/>
      <c r="EM236" s="113"/>
      <c r="EN236" s="113"/>
      <c r="EO236" s="113"/>
      <c r="EP236" s="113"/>
      <c r="EQ236" s="113"/>
      <c r="ER236" s="113"/>
      <c r="ES236" s="113"/>
      <c r="ET236" s="113"/>
      <c r="EU236" s="113"/>
      <c r="EV236" s="113"/>
      <c r="EW236" s="113"/>
      <c r="EX236" s="113"/>
      <c r="EY236" s="113"/>
      <c r="EZ236" s="113"/>
      <c r="FA236" s="113"/>
      <c r="FB236" s="113"/>
      <c r="FC236" s="113"/>
      <c r="FD236" s="113"/>
      <c r="FE236" s="113"/>
      <c r="FF236" s="113"/>
      <c r="FG236" s="113"/>
      <c r="FH236" s="113"/>
      <c r="FI236" s="113"/>
      <c r="FJ236" s="113"/>
      <c r="FK236" s="113"/>
      <c r="FL236" s="113"/>
      <c r="FM236" s="113"/>
      <c r="FN236" s="113"/>
      <c r="FO236" s="113"/>
      <c r="FP236" s="113"/>
      <c r="FQ236" s="113"/>
      <c r="FR236" s="113"/>
      <c r="FS236" s="113"/>
      <c r="FT236" s="113"/>
      <c r="FU236" s="113"/>
      <c r="FV236" s="113"/>
      <c r="FW236" s="113"/>
      <c r="FX236" s="113"/>
      <c r="FY236" s="113"/>
      <c r="FZ236" s="113"/>
      <c r="GA236" s="113"/>
      <c r="GB236" s="113"/>
      <c r="GC236" s="113"/>
      <c r="GD236" s="113"/>
      <c r="GE236" s="113"/>
      <c r="GF236" s="113"/>
      <c r="GG236" s="113"/>
      <c r="GH236" s="113"/>
      <c r="GI236" s="113"/>
      <c r="GJ236" s="113"/>
      <c r="GK236" s="113"/>
      <c r="GL236" s="113"/>
      <c r="GM236" s="113"/>
    </row>
    <row r="237" spans="1:195" ht="11.25" hidden="1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3"/>
      <c r="CO237" s="113"/>
      <c r="CP237" s="113"/>
      <c r="CQ237" s="113"/>
      <c r="CR237" s="113"/>
      <c r="CS237" s="113"/>
      <c r="CT237" s="113"/>
      <c r="CU237" s="113"/>
      <c r="CV237" s="113"/>
      <c r="CW237" s="113"/>
      <c r="CX237" s="113"/>
      <c r="CY237" s="113"/>
      <c r="CZ237" s="113"/>
      <c r="DA237" s="113"/>
      <c r="DB237" s="113"/>
      <c r="DC237" s="113"/>
      <c r="DD237" s="113"/>
      <c r="DE237" s="113"/>
      <c r="DF237" s="113"/>
      <c r="DG237" s="113"/>
      <c r="DH237" s="113"/>
      <c r="DI237" s="113"/>
      <c r="DJ237" s="113"/>
      <c r="DK237" s="113"/>
      <c r="DL237" s="113"/>
      <c r="DM237" s="113"/>
      <c r="DN237" s="113"/>
      <c r="DO237" s="113"/>
      <c r="DP237" s="113"/>
      <c r="DQ237" s="113"/>
      <c r="DR237" s="113"/>
      <c r="DS237" s="113"/>
      <c r="DT237" s="113"/>
      <c r="DU237" s="113"/>
      <c r="DV237" s="113"/>
      <c r="DW237" s="113"/>
      <c r="DX237" s="113"/>
      <c r="DY237" s="113"/>
      <c r="DZ237" s="113"/>
      <c r="EA237" s="113"/>
      <c r="EB237" s="113"/>
      <c r="EC237" s="113"/>
      <c r="ED237" s="113"/>
      <c r="EE237" s="113"/>
      <c r="EF237" s="113"/>
      <c r="EG237" s="113"/>
      <c r="EH237" s="113"/>
      <c r="EI237" s="113"/>
      <c r="EJ237" s="113"/>
      <c r="EK237" s="113"/>
      <c r="EL237" s="113"/>
      <c r="EM237" s="113"/>
      <c r="EN237" s="113"/>
      <c r="EO237" s="113"/>
      <c r="EP237" s="113"/>
      <c r="EQ237" s="113"/>
      <c r="ER237" s="113"/>
      <c r="ES237" s="113"/>
      <c r="ET237" s="113"/>
      <c r="EU237" s="113"/>
      <c r="EV237" s="113"/>
      <c r="EW237" s="113"/>
      <c r="EX237" s="113"/>
      <c r="EY237" s="113"/>
      <c r="EZ237" s="113"/>
      <c r="FA237" s="113"/>
      <c r="FB237" s="113"/>
      <c r="FC237" s="113"/>
      <c r="FD237" s="113"/>
      <c r="FE237" s="113"/>
      <c r="FF237" s="113"/>
      <c r="FG237" s="113"/>
      <c r="FH237" s="113"/>
      <c r="FI237" s="113"/>
      <c r="FJ237" s="113"/>
      <c r="FK237" s="113"/>
      <c r="FL237" s="113"/>
      <c r="FM237" s="113"/>
      <c r="FN237" s="113"/>
      <c r="FO237" s="113"/>
      <c r="FP237" s="113"/>
      <c r="FQ237" s="113"/>
      <c r="FR237" s="113"/>
      <c r="FS237" s="113"/>
      <c r="FT237" s="113"/>
      <c r="FU237" s="113"/>
      <c r="FV237" s="113"/>
      <c r="FW237" s="113"/>
      <c r="FX237" s="113"/>
      <c r="FY237" s="113"/>
      <c r="FZ237" s="113"/>
      <c r="GA237" s="113"/>
      <c r="GB237" s="113"/>
      <c r="GC237" s="113"/>
      <c r="GD237" s="113"/>
      <c r="GE237" s="113"/>
      <c r="GF237" s="113"/>
      <c r="GG237" s="113"/>
      <c r="GH237" s="113"/>
      <c r="GI237" s="113"/>
      <c r="GJ237" s="113"/>
      <c r="GK237" s="113"/>
      <c r="GL237" s="113"/>
      <c r="GM237" s="113"/>
    </row>
    <row r="238" spans="1:195" ht="11.25" hidden="1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3"/>
      <c r="BD238" s="113"/>
      <c r="BE238" s="113"/>
      <c r="BF238" s="113"/>
      <c r="BG238" s="113"/>
      <c r="BH238" s="113"/>
      <c r="BI238" s="113"/>
      <c r="BJ238" s="113"/>
      <c r="BK238" s="113"/>
      <c r="BL238" s="113"/>
      <c r="BM238" s="113"/>
      <c r="BN238" s="113"/>
      <c r="BO238" s="113"/>
      <c r="BP238" s="113"/>
      <c r="BQ238" s="113"/>
      <c r="BR238" s="113"/>
      <c r="BS238" s="113"/>
      <c r="BT238" s="113"/>
      <c r="BU238" s="113"/>
      <c r="BV238" s="113"/>
      <c r="BW238" s="113"/>
      <c r="BX238" s="113"/>
      <c r="BY238" s="113"/>
      <c r="BZ238" s="113"/>
      <c r="CA238" s="113"/>
      <c r="CB238" s="113"/>
      <c r="CC238" s="113"/>
      <c r="CD238" s="113"/>
      <c r="CE238" s="113"/>
      <c r="CF238" s="113"/>
      <c r="CG238" s="113"/>
      <c r="CH238" s="113"/>
      <c r="CI238" s="113"/>
      <c r="CJ238" s="113"/>
      <c r="CK238" s="113"/>
      <c r="CL238" s="113"/>
      <c r="CM238" s="113"/>
      <c r="CN238" s="113"/>
      <c r="CO238" s="113"/>
      <c r="CP238" s="113"/>
      <c r="CQ238" s="113"/>
      <c r="CR238" s="113"/>
      <c r="CS238" s="113"/>
      <c r="CT238" s="113"/>
      <c r="CU238" s="113"/>
      <c r="CV238" s="113"/>
      <c r="CW238" s="113"/>
      <c r="CX238" s="113"/>
      <c r="CY238" s="113"/>
      <c r="CZ238" s="113"/>
      <c r="DA238" s="113"/>
      <c r="DB238" s="113"/>
      <c r="DC238" s="113"/>
      <c r="DD238" s="113"/>
      <c r="DE238" s="113"/>
      <c r="DF238" s="113"/>
      <c r="DG238" s="113"/>
      <c r="DH238" s="113"/>
      <c r="DI238" s="113"/>
      <c r="DJ238" s="113"/>
      <c r="DK238" s="113"/>
      <c r="DL238" s="113"/>
      <c r="DM238" s="113"/>
      <c r="DN238" s="113"/>
      <c r="DO238" s="113"/>
      <c r="DP238" s="113"/>
      <c r="DQ238" s="113"/>
      <c r="DR238" s="113"/>
      <c r="DS238" s="113"/>
      <c r="DT238" s="113"/>
      <c r="DU238" s="113"/>
      <c r="DV238" s="113"/>
      <c r="DW238" s="113"/>
      <c r="DX238" s="113"/>
      <c r="DY238" s="113"/>
      <c r="DZ238" s="113"/>
      <c r="EA238" s="113"/>
      <c r="EB238" s="113"/>
      <c r="EC238" s="113"/>
      <c r="ED238" s="113"/>
      <c r="EE238" s="113"/>
      <c r="EF238" s="113"/>
      <c r="EG238" s="113"/>
      <c r="EH238" s="113"/>
      <c r="EI238" s="113"/>
      <c r="EJ238" s="113"/>
      <c r="EK238" s="113"/>
      <c r="EL238" s="113"/>
      <c r="EM238" s="113"/>
      <c r="EN238" s="113"/>
      <c r="EO238" s="113"/>
      <c r="EP238" s="113"/>
      <c r="EQ238" s="113"/>
      <c r="ER238" s="113"/>
      <c r="ES238" s="113"/>
      <c r="ET238" s="113"/>
      <c r="EU238" s="113"/>
      <c r="EV238" s="113"/>
      <c r="EW238" s="113"/>
      <c r="EX238" s="113"/>
      <c r="EY238" s="113"/>
      <c r="EZ238" s="113"/>
      <c r="FA238" s="113"/>
      <c r="FB238" s="113"/>
      <c r="FC238" s="113"/>
      <c r="FD238" s="113"/>
      <c r="FE238" s="113"/>
      <c r="FF238" s="113"/>
      <c r="FG238" s="113"/>
      <c r="FH238" s="113"/>
      <c r="FI238" s="113"/>
      <c r="FJ238" s="113"/>
      <c r="FK238" s="113"/>
      <c r="FL238" s="113"/>
      <c r="FM238" s="113"/>
      <c r="FN238" s="113"/>
      <c r="FO238" s="113"/>
      <c r="FP238" s="113"/>
      <c r="FQ238" s="113"/>
      <c r="FR238" s="113"/>
      <c r="FS238" s="113"/>
      <c r="FT238" s="113"/>
      <c r="FU238" s="113"/>
      <c r="FV238" s="113"/>
      <c r="FW238" s="113"/>
      <c r="FX238" s="113"/>
      <c r="FY238" s="113"/>
      <c r="FZ238" s="113"/>
      <c r="GA238" s="113"/>
      <c r="GB238" s="113"/>
      <c r="GC238" s="113"/>
      <c r="GD238" s="113"/>
      <c r="GE238" s="113"/>
      <c r="GF238" s="113"/>
      <c r="GG238" s="113"/>
      <c r="GH238" s="113"/>
      <c r="GI238" s="113"/>
      <c r="GJ238" s="113"/>
      <c r="GK238" s="113"/>
      <c r="GL238" s="113"/>
      <c r="GM238" s="113"/>
    </row>
    <row r="239" spans="1:195" ht="11.25" hidden="1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3"/>
      <c r="CO239" s="113"/>
      <c r="CP239" s="113"/>
      <c r="CQ239" s="113"/>
      <c r="CR239" s="113"/>
      <c r="CS239" s="113"/>
      <c r="CT239" s="113"/>
      <c r="CU239" s="113"/>
      <c r="CV239" s="113"/>
      <c r="CW239" s="113"/>
      <c r="CX239" s="113"/>
      <c r="CY239" s="113"/>
      <c r="CZ239" s="113"/>
      <c r="DA239" s="113"/>
      <c r="DB239" s="113"/>
      <c r="DC239" s="113"/>
      <c r="DD239" s="113"/>
      <c r="DE239" s="113"/>
      <c r="DF239" s="113"/>
      <c r="DG239" s="113"/>
      <c r="DH239" s="113"/>
      <c r="DI239" s="113"/>
      <c r="DJ239" s="113"/>
      <c r="DK239" s="113"/>
      <c r="DL239" s="113"/>
      <c r="DM239" s="113"/>
      <c r="DN239" s="113"/>
      <c r="DO239" s="113"/>
      <c r="DP239" s="113"/>
      <c r="DQ239" s="113"/>
      <c r="DR239" s="113"/>
      <c r="DS239" s="113"/>
      <c r="DT239" s="113"/>
      <c r="DU239" s="113"/>
      <c r="DV239" s="113"/>
      <c r="DW239" s="113"/>
      <c r="DX239" s="113"/>
      <c r="DY239" s="113"/>
      <c r="DZ239" s="113"/>
      <c r="EA239" s="113"/>
      <c r="EB239" s="113"/>
      <c r="EC239" s="113"/>
      <c r="ED239" s="113"/>
      <c r="EE239" s="113"/>
      <c r="EF239" s="113"/>
      <c r="EG239" s="113"/>
      <c r="EH239" s="113"/>
      <c r="EI239" s="113"/>
      <c r="EJ239" s="113"/>
      <c r="EK239" s="113"/>
      <c r="EL239" s="113"/>
      <c r="EM239" s="113"/>
      <c r="EN239" s="113"/>
      <c r="EO239" s="113"/>
      <c r="EP239" s="113"/>
      <c r="EQ239" s="113"/>
      <c r="ER239" s="113"/>
      <c r="ES239" s="113"/>
      <c r="ET239" s="113"/>
      <c r="EU239" s="113"/>
      <c r="EV239" s="113"/>
      <c r="EW239" s="113"/>
      <c r="EX239" s="113"/>
      <c r="EY239" s="113"/>
      <c r="EZ239" s="113"/>
      <c r="FA239" s="113"/>
      <c r="FB239" s="113"/>
      <c r="FC239" s="113"/>
      <c r="FD239" s="113"/>
      <c r="FE239" s="113"/>
      <c r="FF239" s="113"/>
      <c r="FG239" s="113"/>
      <c r="FH239" s="113"/>
      <c r="FI239" s="113"/>
      <c r="FJ239" s="113"/>
      <c r="FK239" s="113"/>
      <c r="FL239" s="113"/>
      <c r="FM239" s="113"/>
      <c r="FN239" s="113"/>
      <c r="FO239" s="113"/>
      <c r="FP239" s="113"/>
      <c r="FQ239" s="113"/>
      <c r="FR239" s="113"/>
      <c r="FS239" s="113"/>
      <c r="FT239" s="113"/>
      <c r="FU239" s="113"/>
      <c r="FV239" s="113"/>
      <c r="FW239" s="113"/>
      <c r="FX239" s="113"/>
      <c r="FY239" s="113"/>
      <c r="FZ239" s="113"/>
      <c r="GA239" s="113"/>
      <c r="GB239" s="113"/>
      <c r="GC239" s="113"/>
      <c r="GD239" s="113"/>
      <c r="GE239" s="113"/>
      <c r="GF239" s="113"/>
      <c r="GG239" s="113"/>
      <c r="GH239" s="113"/>
      <c r="GI239" s="113"/>
      <c r="GJ239" s="113"/>
      <c r="GK239" s="113"/>
      <c r="GL239" s="113"/>
      <c r="GM239" s="113"/>
    </row>
    <row r="240" spans="1:195" ht="11.25" hidden="1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/>
      <c r="BI240" s="113"/>
      <c r="BJ240" s="113"/>
      <c r="BK240" s="113"/>
      <c r="BL240" s="113"/>
      <c r="BM240" s="113"/>
      <c r="BN240" s="113"/>
      <c r="BO240" s="113"/>
      <c r="BP240" s="113"/>
      <c r="BQ240" s="113"/>
      <c r="BR240" s="113"/>
      <c r="BS240" s="113"/>
      <c r="BT240" s="113"/>
      <c r="BU240" s="113"/>
      <c r="BV240" s="113"/>
      <c r="BW240" s="113"/>
      <c r="BX240" s="113"/>
      <c r="BY240" s="113"/>
      <c r="BZ240" s="113"/>
      <c r="CA240" s="113"/>
      <c r="CB240" s="113"/>
      <c r="CC240" s="113"/>
      <c r="CD240" s="113"/>
      <c r="CE240" s="113"/>
      <c r="CF240" s="113"/>
      <c r="CG240" s="113"/>
      <c r="CH240" s="113"/>
      <c r="CI240" s="113"/>
      <c r="CJ240" s="113"/>
      <c r="CK240" s="113"/>
      <c r="CL240" s="113"/>
      <c r="CM240" s="113"/>
      <c r="CN240" s="113"/>
      <c r="CO240" s="113"/>
      <c r="CP240" s="113"/>
      <c r="CQ240" s="113"/>
      <c r="CR240" s="113"/>
      <c r="CS240" s="113"/>
      <c r="CT240" s="113"/>
      <c r="CU240" s="113"/>
      <c r="CV240" s="113"/>
      <c r="CW240" s="113"/>
      <c r="CX240" s="113"/>
      <c r="CY240" s="113"/>
      <c r="CZ240" s="113"/>
      <c r="DA240" s="113"/>
      <c r="DB240" s="113"/>
      <c r="DC240" s="113"/>
      <c r="DD240" s="113"/>
      <c r="DE240" s="113"/>
      <c r="DF240" s="113"/>
      <c r="DG240" s="113"/>
      <c r="DH240" s="113"/>
      <c r="DI240" s="113"/>
      <c r="DJ240" s="113"/>
      <c r="DK240" s="113"/>
      <c r="DL240" s="113"/>
      <c r="DM240" s="113"/>
      <c r="DN240" s="113"/>
      <c r="DO240" s="113"/>
      <c r="DP240" s="113"/>
      <c r="DQ240" s="113"/>
      <c r="DR240" s="113"/>
      <c r="DS240" s="113"/>
      <c r="DT240" s="113"/>
      <c r="DU240" s="113"/>
      <c r="DV240" s="113"/>
      <c r="DW240" s="113"/>
      <c r="DX240" s="113"/>
      <c r="DY240" s="113"/>
      <c r="DZ240" s="113"/>
      <c r="EA240" s="113"/>
      <c r="EB240" s="113"/>
      <c r="EC240" s="113"/>
      <c r="ED240" s="113"/>
      <c r="EE240" s="113"/>
      <c r="EF240" s="113"/>
      <c r="EG240" s="113"/>
      <c r="EH240" s="113"/>
      <c r="EI240" s="113"/>
      <c r="EJ240" s="113"/>
      <c r="EK240" s="113"/>
      <c r="EL240" s="113"/>
      <c r="EM240" s="113"/>
      <c r="EN240" s="113"/>
      <c r="EO240" s="113"/>
      <c r="EP240" s="113"/>
      <c r="EQ240" s="113"/>
      <c r="ER240" s="113"/>
      <c r="ES240" s="113"/>
      <c r="ET240" s="113"/>
      <c r="EU240" s="113"/>
      <c r="EV240" s="113"/>
      <c r="EW240" s="113"/>
      <c r="EX240" s="113"/>
      <c r="EY240" s="113"/>
      <c r="EZ240" s="113"/>
      <c r="FA240" s="113"/>
      <c r="FB240" s="113"/>
      <c r="FC240" s="113"/>
      <c r="FD240" s="113"/>
      <c r="FE240" s="113"/>
      <c r="FF240" s="113"/>
      <c r="FG240" s="113"/>
      <c r="FH240" s="113"/>
      <c r="FI240" s="113"/>
      <c r="FJ240" s="113"/>
      <c r="FK240" s="113"/>
      <c r="FL240" s="113"/>
      <c r="FM240" s="113"/>
      <c r="FN240" s="113"/>
      <c r="FO240" s="113"/>
      <c r="FP240" s="113"/>
      <c r="FQ240" s="113"/>
      <c r="FR240" s="113"/>
      <c r="FS240" s="113"/>
      <c r="FT240" s="113"/>
      <c r="FU240" s="113"/>
      <c r="FV240" s="113"/>
      <c r="FW240" s="113"/>
      <c r="FX240" s="113"/>
      <c r="FY240" s="113"/>
      <c r="FZ240" s="113"/>
      <c r="GA240" s="113"/>
      <c r="GB240" s="113"/>
      <c r="GC240" s="113"/>
      <c r="GD240" s="113"/>
      <c r="GE240" s="113"/>
      <c r="GF240" s="113"/>
      <c r="GG240" s="113"/>
      <c r="GH240" s="113"/>
      <c r="GI240" s="113"/>
      <c r="GJ240" s="113"/>
      <c r="GK240" s="113"/>
      <c r="GL240" s="113"/>
      <c r="GM240" s="113"/>
    </row>
    <row r="241" spans="1:195" ht="11.25" hidden="1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  <c r="CL241" s="113"/>
      <c r="CM241" s="113"/>
      <c r="CN241" s="113"/>
      <c r="CO241" s="113"/>
      <c r="CP241" s="113"/>
      <c r="CQ241" s="113"/>
      <c r="CR241" s="113"/>
      <c r="CS241" s="113"/>
      <c r="CT241" s="113"/>
      <c r="CU241" s="113"/>
      <c r="CV241" s="113"/>
      <c r="CW241" s="113"/>
      <c r="CX241" s="113"/>
      <c r="CY241" s="113"/>
      <c r="CZ241" s="113"/>
      <c r="DA241" s="113"/>
      <c r="DB241" s="113"/>
      <c r="DC241" s="113"/>
      <c r="DD241" s="113"/>
      <c r="DE241" s="113"/>
      <c r="DF241" s="113"/>
      <c r="DG241" s="113"/>
      <c r="DH241" s="113"/>
      <c r="DI241" s="113"/>
      <c r="DJ241" s="113"/>
      <c r="DK241" s="113"/>
      <c r="DL241" s="113"/>
      <c r="DM241" s="113"/>
      <c r="DN241" s="113"/>
      <c r="DO241" s="113"/>
      <c r="DP241" s="113"/>
      <c r="DQ241" s="113"/>
      <c r="DR241" s="113"/>
      <c r="DS241" s="113"/>
      <c r="DT241" s="113"/>
      <c r="DU241" s="113"/>
      <c r="DV241" s="113"/>
      <c r="DW241" s="113"/>
      <c r="DX241" s="113"/>
      <c r="DY241" s="113"/>
      <c r="DZ241" s="113"/>
      <c r="EA241" s="113"/>
      <c r="EB241" s="113"/>
      <c r="EC241" s="113"/>
      <c r="ED241" s="113"/>
      <c r="EE241" s="113"/>
      <c r="EF241" s="113"/>
      <c r="EG241" s="113"/>
      <c r="EH241" s="113"/>
      <c r="EI241" s="113"/>
      <c r="EJ241" s="113"/>
      <c r="EK241" s="113"/>
      <c r="EL241" s="113"/>
      <c r="EM241" s="113"/>
      <c r="EN241" s="113"/>
      <c r="EO241" s="113"/>
      <c r="EP241" s="113"/>
      <c r="EQ241" s="113"/>
      <c r="ER241" s="113"/>
      <c r="ES241" s="113"/>
      <c r="ET241" s="113"/>
      <c r="EU241" s="113"/>
      <c r="EV241" s="113"/>
      <c r="EW241" s="113"/>
      <c r="EX241" s="113"/>
      <c r="EY241" s="113"/>
      <c r="EZ241" s="113"/>
      <c r="FA241" s="113"/>
      <c r="FB241" s="113"/>
      <c r="FC241" s="113"/>
      <c r="FD241" s="113"/>
      <c r="FE241" s="113"/>
      <c r="FF241" s="113"/>
      <c r="FG241" s="113"/>
      <c r="FH241" s="113"/>
      <c r="FI241" s="113"/>
      <c r="FJ241" s="113"/>
      <c r="FK241" s="113"/>
      <c r="FL241" s="113"/>
      <c r="FM241" s="113"/>
      <c r="FN241" s="113"/>
      <c r="FO241" s="113"/>
      <c r="FP241" s="113"/>
      <c r="FQ241" s="113"/>
      <c r="FR241" s="113"/>
      <c r="FS241" s="113"/>
      <c r="FT241" s="113"/>
      <c r="FU241" s="113"/>
      <c r="FV241" s="113"/>
      <c r="FW241" s="113"/>
      <c r="FX241" s="113"/>
      <c r="FY241" s="113"/>
      <c r="FZ241" s="113"/>
      <c r="GA241" s="113"/>
      <c r="GB241" s="113"/>
      <c r="GC241" s="113"/>
      <c r="GD241" s="113"/>
      <c r="GE241" s="113"/>
      <c r="GF241" s="113"/>
      <c r="GG241" s="113"/>
      <c r="GH241" s="113"/>
      <c r="GI241" s="113"/>
      <c r="GJ241" s="113"/>
      <c r="GK241" s="113"/>
      <c r="GL241" s="113"/>
      <c r="GM241" s="113"/>
    </row>
    <row r="242" spans="1:195" ht="11.25" hidden="1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  <c r="CL242" s="113"/>
      <c r="CM242" s="113"/>
      <c r="CN242" s="113"/>
      <c r="CO242" s="113"/>
      <c r="CP242" s="113"/>
      <c r="CQ242" s="113"/>
      <c r="CR242" s="113"/>
      <c r="CS242" s="113"/>
      <c r="CT242" s="113"/>
      <c r="CU242" s="113"/>
      <c r="CV242" s="113"/>
      <c r="CW242" s="113"/>
      <c r="CX242" s="113"/>
      <c r="CY242" s="113"/>
      <c r="CZ242" s="113"/>
      <c r="DA242" s="113"/>
      <c r="DB242" s="113"/>
      <c r="DC242" s="113"/>
      <c r="DD242" s="113"/>
      <c r="DE242" s="113"/>
      <c r="DF242" s="113"/>
      <c r="DG242" s="113"/>
      <c r="DH242" s="113"/>
      <c r="DI242" s="113"/>
      <c r="DJ242" s="113"/>
      <c r="DK242" s="113"/>
      <c r="DL242" s="113"/>
      <c r="DM242" s="113"/>
      <c r="DN242" s="113"/>
      <c r="DO242" s="113"/>
      <c r="DP242" s="113"/>
      <c r="DQ242" s="113"/>
      <c r="DR242" s="113"/>
      <c r="DS242" s="113"/>
      <c r="DT242" s="113"/>
      <c r="DU242" s="113"/>
      <c r="DV242" s="113"/>
      <c r="DW242" s="113"/>
      <c r="DX242" s="113"/>
      <c r="DY242" s="113"/>
      <c r="DZ242" s="113"/>
      <c r="EA242" s="113"/>
      <c r="EB242" s="113"/>
      <c r="EC242" s="113"/>
      <c r="ED242" s="113"/>
      <c r="EE242" s="113"/>
      <c r="EF242" s="113"/>
      <c r="EG242" s="113"/>
      <c r="EH242" s="113"/>
      <c r="EI242" s="113"/>
      <c r="EJ242" s="113"/>
      <c r="EK242" s="113"/>
      <c r="EL242" s="113"/>
      <c r="EM242" s="113"/>
      <c r="EN242" s="113"/>
      <c r="EO242" s="113"/>
      <c r="EP242" s="113"/>
      <c r="EQ242" s="113"/>
      <c r="ER242" s="113"/>
      <c r="ES242" s="113"/>
      <c r="ET242" s="113"/>
      <c r="EU242" s="113"/>
      <c r="EV242" s="113"/>
      <c r="EW242" s="113"/>
      <c r="EX242" s="113"/>
      <c r="EY242" s="113"/>
      <c r="EZ242" s="113"/>
      <c r="FA242" s="113"/>
      <c r="FB242" s="113"/>
      <c r="FC242" s="113"/>
      <c r="FD242" s="113"/>
      <c r="FE242" s="113"/>
      <c r="FF242" s="113"/>
      <c r="FG242" s="113"/>
      <c r="FH242" s="113"/>
      <c r="FI242" s="113"/>
      <c r="FJ242" s="113"/>
      <c r="FK242" s="113"/>
      <c r="FL242" s="113"/>
      <c r="FM242" s="113"/>
      <c r="FN242" s="113"/>
      <c r="FO242" s="113"/>
      <c r="FP242" s="113"/>
      <c r="FQ242" s="113"/>
      <c r="FR242" s="113"/>
      <c r="FS242" s="113"/>
      <c r="FT242" s="113"/>
      <c r="FU242" s="113"/>
      <c r="FV242" s="113"/>
      <c r="FW242" s="113"/>
      <c r="FX242" s="113"/>
      <c r="FY242" s="113"/>
      <c r="FZ242" s="113"/>
      <c r="GA242" s="113"/>
      <c r="GB242" s="113"/>
      <c r="GC242" s="113"/>
      <c r="GD242" s="113"/>
      <c r="GE242" s="113"/>
      <c r="GF242" s="113"/>
      <c r="GG242" s="113"/>
      <c r="GH242" s="113"/>
      <c r="GI242" s="113"/>
      <c r="GJ242" s="113"/>
      <c r="GK242" s="113"/>
      <c r="GL242" s="113"/>
      <c r="GM242" s="113"/>
    </row>
    <row r="243" spans="1:195" ht="11.25" hidden="1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3"/>
      <c r="CO243" s="113"/>
      <c r="CP243" s="113"/>
      <c r="CQ243" s="113"/>
      <c r="CR243" s="113"/>
      <c r="CS243" s="113"/>
      <c r="CT243" s="113"/>
      <c r="CU243" s="113"/>
      <c r="CV243" s="113"/>
      <c r="CW243" s="113"/>
      <c r="CX243" s="113"/>
      <c r="CY243" s="113"/>
      <c r="CZ243" s="113"/>
      <c r="DA243" s="113"/>
      <c r="DB243" s="113"/>
      <c r="DC243" s="113"/>
      <c r="DD243" s="113"/>
      <c r="DE243" s="113"/>
      <c r="DF243" s="113"/>
      <c r="DG243" s="113"/>
      <c r="DH243" s="113"/>
      <c r="DI243" s="113"/>
      <c r="DJ243" s="113"/>
      <c r="DK243" s="113"/>
      <c r="DL243" s="113"/>
      <c r="DM243" s="113"/>
      <c r="DN243" s="113"/>
      <c r="DO243" s="113"/>
      <c r="DP243" s="113"/>
      <c r="DQ243" s="113"/>
      <c r="DR243" s="113"/>
      <c r="DS243" s="113"/>
      <c r="DT243" s="113"/>
      <c r="DU243" s="113"/>
      <c r="DV243" s="113"/>
      <c r="DW243" s="113"/>
      <c r="DX243" s="113"/>
      <c r="DY243" s="113"/>
      <c r="DZ243" s="113"/>
      <c r="EA243" s="113"/>
      <c r="EB243" s="113"/>
      <c r="EC243" s="113"/>
      <c r="ED243" s="113"/>
      <c r="EE243" s="113"/>
      <c r="EF243" s="113"/>
      <c r="EG243" s="113"/>
      <c r="EH243" s="113"/>
      <c r="EI243" s="113"/>
      <c r="EJ243" s="113"/>
      <c r="EK243" s="113"/>
      <c r="EL243" s="113"/>
      <c r="EM243" s="113"/>
      <c r="EN243" s="113"/>
      <c r="EO243" s="113"/>
      <c r="EP243" s="113"/>
      <c r="EQ243" s="113"/>
      <c r="ER243" s="113"/>
      <c r="ES243" s="113"/>
      <c r="ET243" s="113"/>
      <c r="EU243" s="113"/>
      <c r="EV243" s="113"/>
      <c r="EW243" s="113"/>
      <c r="EX243" s="113"/>
      <c r="EY243" s="113"/>
      <c r="EZ243" s="113"/>
      <c r="FA243" s="113"/>
      <c r="FB243" s="113"/>
      <c r="FC243" s="113"/>
      <c r="FD243" s="113"/>
      <c r="FE243" s="113"/>
      <c r="FF243" s="113"/>
      <c r="FG243" s="113"/>
      <c r="FH243" s="113"/>
      <c r="FI243" s="113"/>
      <c r="FJ243" s="113"/>
      <c r="FK243" s="113"/>
      <c r="FL243" s="113"/>
      <c r="FM243" s="113"/>
      <c r="FN243" s="113"/>
      <c r="FO243" s="113"/>
      <c r="FP243" s="113"/>
      <c r="FQ243" s="113"/>
      <c r="FR243" s="113"/>
      <c r="FS243" s="113"/>
      <c r="FT243" s="113"/>
      <c r="FU243" s="113"/>
      <c r="FV243" s="113"/>
      <c r="FW243" s="113"/>
      <c r="FX243" s="113"/>
      <c r="FY243" s="113"/>
      <c r="FZ243" s="113"/>
      <c r="GA243" s="113"/>
      <c r="GB243" s="113"/>
      <c r="GC243" s="113"/>
      <c r="GD243" s="113"/>
      <c r="GE243" s="113"/>
      <c r="GF243" s="113"/>
      <c r="GG243" s="113"/>
      <c r="GH243" s="113"/>
      <c r="GI243" s="113"/>
      <c r="GJ243" s="113"/>
      <c r="GK243" s="113"/>
      <c r="GL243" s="113"/>
      <c r="GM243" s="113"/>
    </row>
    <row r="244" spans="1:195" ht="11.25" hidden="1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113"/>
      <c r="CL244" s="113"/>
      <c r="CM244" s="113"/>
      <c r="CN244" s="113"/>
      <c r="CO244" s="113"/>
      <c r="CP244" s="113"/>
      <c r="CQ244" s="113"/>
      <c r="CR244" s="113"/>
      <c r="CS244" s="113"/>
      <c r="CT244" s="113"/>
      <c r="CU244" s="113"/>
      <c r="CV244" s="113"/>
      <c r="CW244" s="113"/>
      <c r="CX244" s="113"/>
      <c r="CY244" s="113"/>
      <c r="CZ244" s="113"/>
      <c r="DA244" s="113"/>
      <c r="DB244" s="113"/>
      <c r="DC244" s="113"/>
      <c r="DD244" s="113"/>
      <c r="DE244" s="113"/>
      <c r="DF244" s="113"/>
      <c r="DG244" s="113"/>
      <c r="DH244" s="113"/>
      <c r="DI244" s="113"/>
      <c r="DJ244" s="113"/>
      <c r="DK244" s="113"/>
      <c r="DL244" s="113"/>
      <c r="DM244" s="113"/>
      <c r="DN244" s="113"/>
      <c r="DO244" s="113"/>
      <c r="DP244" s="113"/>
      <c r="DQ244" s="113"/>
      <c r="DR244" s="113"/>
      <c r="DS244" s="113"/>
      <c r="DT244" s="113"/>
      <c r="DU244" s="113"/>
      <c r="DV244" s="113"/>
      <c r="DW244" s="113"/>
      <c r="DX244" s="113"/>
      <c r="DY244" s="113"/>
      <c r="DZ244" s="113"/>
      <c r="EA244" s="113"/>
      <c r="EB244" s="113"/>
      <c r="EC244" s="113"/>
      <c r="ED244" s="113"/>
      <c r="EE244" s="113"/>
      <c r="EF244" s="113"/>
      <c r="EG244" s="113"/>
      <c r="EH244" s="113"/>
      <c r="EI244" s="113"/>
      <c r="EJ244" s="113"/>
      <c r="EK244" s="113"/>
      <c r="EL244" s="113"/>
      <c r="EM244" s="113"/>
      <c r="EN244" s="113"/>
      <c r="EO244" s="113"/>
      <c r="EP244" s="113"/>
      <c r="EQ244" s="113"/>
      <c r="ER244" s="113"/>
      <c r="ES244" s="113"/>
      <c r="ET244" s="113"/>
      <c r="EU244" s="113"/>
      <c r="EV244" s="113"/>
      <c r="EW244" s="113"/>
      <c r="EX244" s="113"/>
      <c r="EY244" s="113"/>
      <c r="EZ244" s="113"/>
      <c r="FA244" s="113"/>
      <c r="FB244" s="113"/>
      <c r="FC244" s="113"/>
      <c r="FD244" s="113"/>
      <c r="FE244" s="113"/>
      <c r="FF244" s="113"/>
      <c r="FG244" s="113"/>
      <c r="FH244" s="113"/>
      <c r="FI244" s="113"/>
      <c r="FJ244" s="113"/>
      <c r="FK244" s="113"/>
      <c r="FL244" s="113"/>
      <c r="FM244" s="113"/>
      <c r="FN244" s="113"/>
      <c r="FO244" s="113"/>
      <c r="FP244" s="113"/>
      <c r="FQ244" s="113"/>
      <c r="FR244" s="113"/>
      <c r="FS244" s="113"/>
      <c r="FT244" s="113"/>
      <c r="FU244" s="113"/>
      <c r="FV244" s="113"/>
      <c r="FW244" s="113"/>
      <c r="FX244" s="113"/>
      <c r="FY244" s="113"/>
      <c r="FZ244" s="113"/>
      <c r="GA244" s="113"/>
      <c r="GB244" s="113"/>
      <c r="GC244" s="113"/>
      <c r="GD244" s="113"/>
      <c r="GE244" s="113"/>
      <c r="GF244" s="113"/>
      <c r="GG244" s="113"/>
      <c r="GH244" s="113"/>
      <c r="GI244" s="113"/>
      <c r="GJ244" s="113"/>
      <c r="GK244" s="113"/>
      <c r="GL244" s="113"/>
      <c r="GM244" s="113"/>
    </row>
    <row r="245" spans="1:195" ht="11.25" hidden="1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113"/>
      <c r="CL245" s="113"/>
      <c r="CM245" s="113"/>
      <c r="CN245" s="113"/>
      <c r="CO245" s="113"/>
      <c r="CP245" s="113"/>
      <c r="CQ245" s="113"/>
      <c r="CR245" s="113"/>
      <c r="CS245" s="113"/>
      <c r="CT245" s="113"/>
      <c r="CU245" s="113"/>
      <c r="CV245" s="113"/>
      <c r="CW245" s="113"/>
      <c r="CX245" s="113"/>
      <c r="CY245" s="113"/>
      <c r="CZ245" s="113"/>
      <c r="DA245" s="113"/>
      <c r="DB245" s="113"/>
      <c r="DC245" s="113"/>
      <c r="DD245" s="113"/>
      <c r="DE245" s="113"/>
      <c r="DF245" s="113"/>
      <c r="DG245" s="113"/>
      <c r="DH245" s="113"/>
      <c r="DI245" s="113"/>
      <c r="DJ245" s="113"/>
      <c r="DK245" s="113"/>
      <c r="DL245" s="113"/>
      <c r="DM245" s="113"/>
      <c r="DN245" s="113"/>
      <c r="DO245" s="113"/>
      <c r="DP245" s="113"/>
      <c r="DQ245" s="113"/>
      <c r="DR245" s="113"/>
      <c r="DS245" s="113"/>
      <c r="DT245" s="113"/>
      <c r="DU245" s="113"/>
      <c r="DV245" s="113"/>
      <c r="DW245" s="113"/>
      <c r="DX245" s="113"/>
      <c r="DY245" s="113"/>
      <c r="DZ245" s="113"/>
      <c r="EA245" s="113"/>
      <c r="EB245" s="113"/>
      <c r="EC245" s="113"/>
      <c r="ED245" s="113"/>
      <c r="EE245" s="113"/>
      <c r="EF245" s="113"/>
      <c r="EG245" s="113"/>
      <c r="EH245" s="113"/>
      <c r="EI245" s="113"/>
      <c r="EJ245" s="113"/>
      <c r="EK245" s="113"/>
      <c r="EL245" s="113"/>
      <c r="EM245" s="113"/>
      <c r="EN245" s="113"/>
      <c r="EO245" s="113"/>
      <c r="EP245" s="113"/>
      <c r="EQ245" s="113"/>
      <c r="ER245" s="113"/>
      <c r="ES245" s="113"/>
      <c r="ET245" s="113"/>
      <c r="EU245" s="113"/>
      <c r="EV245" s="113"/>
      <c r="EW245" s="113"/>
      <c r="EX245" s="113"/>
      <c r="EY245" s="113"/>
      <c r="EZ245" s="113"/>
      <c r="FA245" s="113"/>
      <c r="FB245" s="113"/>
      <c r="FC245" s="113"/>
      <c r="FD245" s="113"/>
      <c r="FE245" s="113"/>
      <c r="FF245" s="113"/>
      <c r="FG245" s="113"/>
      <c r="FH245" s="113"/>
      <c r="FI245" s="113"/>
      <c r="FJ245" s="113"/>
      <c r="FK245" s="113"/>
      <c r="FL245" s="113"/>
      <c r="FM245" s="113"/>
      <c r="FN245" s="113"/>
      <c r="FO245" s="113"/>
      <c r="FP245" s="113"/>
      <c r="FQ245" s="113"/>
      <c r="FR245" s="113"/>
      <c r="FS245" s="113"/>
      <c r="FT245" s="113"/>
      <c r="FU245" s="113"/>
      <c r="FV245" s="113"/>
      <c r="FW245" s="113"/>
      <c r="FX245" s="113"/>
      <c r="FY245" s="113"/>
      <c r="FZ245" s="113"/>
      <c r="GA245" s="113"/>
      <c r="GB245" s="113"/>
      <c r="GC245" s="113"/>
      <c r="GD245" s="113"/>
      <c r="GE245" s="113"/>
      <c r="GF245" s="113"/>
      <c r="GG245" s="113"/>
      <c r="GH245" s="113"/>
      <c r="GI245" s="113"/>
      <c r="GJ245" s="113"/>
      <c r="GK245" s="113"/>
      <c r="GL245" s="113"/>
      <c r="GM245" s="113"/>
    </row>
    <row r="246" spans="1:195" ht="11.25" hidden="1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/>
      <c r="BI246" s="113"/>
      <c r="BJ246" s="113"/>
      <c r="BK246" s="113"/>
      <c r="BL246" s="113"/>
      <c r="BM246" s="113"/>
      <c r="BN246" s="113"/>
      <c r="BO246" s="113"/>
      <c r="BP246" s="113"/>
      <c r="BQ246" s="113"/>
      <c r="BR246" s="113"/>
      <c r="BS246" s="113"/>
      <c r="BT246" s="113"/>
      <c r="BU246" s="113"/>
      <c r="BV246" s="113"/>
      <c r="BW246" s="113"/>
      <c r="BX246" s="113"/>
      <c r="BY246" s="113"/>
      <c r="BZ246" s="113"/>
      <c r="CA246" s="113"/>
      <c r="CB246" s="113"/>
      <c r="CC246" s="113"/>
      <c r="CD246" s="113"/>
      <c r="CE246" s="113"/>
      <c r="CF246" s="113"/>
      <c r="CG246" s="113"/>
      <c r="CH246" s="113"/>
      <c r="CI246" s="113"/>
      <c r="CJ246" s="113"/>
      <c r="CK246" s="113"/>
      <c r="CL246" s="113"/>
      <c r="CM246" s="113"/>
      <c r="CN246" s="113"/>
      <c r="CO246" s="113"/>
      <c r="CP246" s="113"/>
      <c r="CQ246" s="113"/>
      <c r="CR246" s="113"/>
      <c r="CS246" s="113"/>
      <c r="CT246" s="113"/>
      <c r="CU246" s="113"/>
      <c r="CV246" s="113"/>
      <c r="CW246" s="113"/>
      <c r="CX246" s="113"/>
      <c r="CY246" s="113"/>
      <c r="CZ246" s="113"/>
      <c r="DA246" s="113"/>
      <c r="DB246" s="113"/>
      <c r="DC246" s="113"/>
      <c r="DD246" s="113"/>
      <c r="DE246" s="113"/>
      <c r="DF246" s="113"/>
      <c r="DG246" s="113"/>
      <c r="DH246" s="113"/>
      <c r="DI246" s="113"/>
      <c r="DJ246" s="113"/>
      <c r="DK246" s="113"/>
      <c r="DL246" s="113"/>
      <c r="DM246" s="113"/>
      <c r="DN246" s="113"/>
      <c r="DO246" s="113"/>
      <c r="DP246" s="113"/>
      <c r="DQ246" s="113"/>
      <c r="DR246" s="113"/>
      <c r="DS246" s="113"/>
      <c r="DT246" s="113"/>
      <c r="DU246" s="113"/>
      <c r="DV246" s="113"/>
      <c r="DW246" s="113"/>
      <c r="DX246" s="113"/>
      <c r="DY246" s="113"/>
      <c r="DZ246" s="113"/>
      <c r="EA246" s="113"/>
      <c r="EB246" s="113"/>
      <c r="EC246" s="113"/>
      <c r="ED246" s="113"/>
      <c r="EE246" s="113"/>
      <c r="EF246" s="113"/>
      <c r="EG246" s="113"/>
      <c r="EH246" s="113"/>
      <c r="EI246" s="113"/>
      <c r="EJ246" s="113"/>
      <c r="EK246" s="113"/>
      <c r="EL246" s="113"/>
      <c r="EM246" s="113"/>
      <c r="EN246" s="113"/>
      <c r="EO246" s="113"/>
      <c r="EP246" s="113"/>
      <c r="EQ246" s="113"/>
      <c r="ER246" s="113"/>
      <c r="ES246" s="113"/>
      <c r="ET246" s="113"/>
      <c r="EU246" s="113"/>
      <c r="EV246" s="113"/>
      <c r="EW246" s="113"/>
      <c r="EX246" s="113"/>
      <c r="EY246" s="113"/>
      <c r="EZ246" s="113"/>
      <c r="FA246" s="113"/>
      <c r="FB246" s="113"/>
      <c r="FC246" s="113"/>
      <c r="FD246" s="113"/>
      <c r="FE246" s="113"/>
      <c r="FF246" s="113"/>
      <c r="FG246" s="113"/>
      <c r="FH246" s="113"/>
      <c r="FI246" s="113"/>
      <c r="FJ246" s="113"/>
      <c r="FK246" s="113"/>
      <c r="FL246" s="113"/>
      <c r="FM246" s="113"/>
      <c r="FN246" s="113"/>
      <c r="FO246" s="113"/>
      <c r="FP246" s="113"/>
      <c r="FQ246" s="113"/>
      <c r="FR246" s="113"/>
      <c r="FS246" s="113"/>
      <c r="FT246" s="113"/>
      <c r="FU246" s="113"/>
      <c r="FV246" s="113"/>
      <c r="FW246" s="113"/>
      <c r="FX246" s="113"/>
      <c r="FY246" s="113"/>
      <c r="FZ246" s="113"/>
      <c r="GA246" s="113"/>
      <c r="GB246" s="113"/>
      <c r="GC246" s="113"/>
      <c r="GD246" s="113"/>
      <c r="GE246" s="113"/>
      <c r="GF246" s="113"/>
      <c r="GG246" s="113"/>
      <c r="GH246" s="113"/>
      <c r="GI246" s="113"/>
      <c r="GJ246" s="113"/>
      <c r="GK246" s="113"/>
      <c r="GL246" s="113"/>
      <c r="GM246" s="113"/>
    </row>
    <row r="247" spans="1:195" ht="11.25" hidden="1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3"/>
      <c r="DG247" s="113"/>
      <c r="DH247" s="113"/>
      <c r="DI247" s="113"/>
      <c r="DJ247" s="113"/>
      <c r="DK247" s="113"/>
      <c r="DL247" s="113"/>
      <c r="DM247" s="113"/>
      <c r="DN247" s="113"/>
      <c r="DO247" s="113"/>
      <c r="DP247" s="113"/>
      <c r="DQ247" s="113"/>
      <c r="DR247" s="113"/>
      <c r="DS247" s="113"/>
      <c r="DT247" s="113"/>
      <c r="DU247" s="113"/>
      <c r="DV247" s="113"/>
      <c r="DW247" s="113"/>
      <c r="DX247" s="113"/>
      <c r="DY247" s="113"/>
      <c r="DZ247" s="113"/>
      <c r="EA247" s="113"/>
      <c r="EB247" s="113"/>
      <c r="EC247" s="113"/>
      <c r="ED247" s="113"/>
      <c r="EE247" s="113"/>
      <c r="EF247" s="113"/>
      <c r="EG247" s="113"/>
      <c r="EH247" s="113"/>
      <c r="EI247" s="113"/>
      <c r="EJ247" s="113"/>
      <c r="EK247" s="113"/>
      <c r="EL247" s="113"/>
      <c r="EM247" s="113"/>
      <c r="EN247" s="113"/>
      <c r="EO247" s="113"/>
      <c r="EP247" s="113"/>
      <c r="EQ247" s="113"/>
      <c r="ER247" s="113"/>
      <c r="ES247" s="113"/>
      <c r="ET247" s="113"/>
      <c r="EU247" s="113"/>
      <c r="EV247" s="113"/>
      <c r="EW247" s="113"/>
      <c r="EX247" s="113"/>
      <c r="EY247" s="113"/>
      <c r="EZ247" s="113"/>
      <c r="FA247" s="113"/>
      <c r="FB247" s="113"/>
      <c r="FC247" s="113"/>
      <c r="FD247" s="113"/>
      <c r="FE247" s="113"/>
      <c r="FF247" s="113"/>
      <c r="FG247" s="113"/>
      <c r="FH247" s="113"/>
      <c r="FI247" s="113"/>
      <c r="FJ247" s="113"/>
      <c r="FK247" s="113"/>
      <c r="FL247" s="113"/>
      <c r="FM247" s="113"/>
      <c r="FN247" s="113"/>
      <c r="FO247" s="113"/>
      <c r="FP247" s="113"/>
      <c r="FQ247" s="113"/>
      <c r="FR247" s="113"/>
      <c r="FS247" s="113"/>
      <c r="FT247" s="113"/>
      <c r="FU247" s="113"/>
      <c r="FV247" s="113"/>
      <c r="FW247" s="113"/>
      <c r="FX247" s="113"/>
      <c r="FY247" s="113"/>
      <c r="FZ247" s="113"/>
      <c r="GA247" s="113"/>
      <c r="GB247" s="113"/>
      <c r="GC247" s="113"/>
      <c r="GD247" s="113"/>
      <c r="GE247" s="113"/>
      <c r="GF247" s="113"/>
      <c r="GG247" s="113"/>
      <c r="GH247" s="113"/>
      <c r="GI247" s="113"/>
      <c r="GJ247" s="113"/>
      <c r="GK247" s="113"/>
      <c r="GL247" s="113"/>
      <c r="GM247" s="113"/>
    </row>
    <row r="248" spans="1:195" ht="11.25" hidden="1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3"/>
      <c r="BW248" s="113"/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  <c r="CL248" s="113"/>
      <c r="CM248" s="113"/>
      <c r="CN248" s="113"/>
      <c r="CO248" s="113"/>
      <c r="CP248" s="113"/>
      <c r="CQ248" s="113"/>
      <c r="CR248" s="113"/>
      <c r="CS248" s="113"/>
      <c r="CT248" s="113"/>
      <c r="CU248" s="113"/>
      <c r="CV248" s="113"/>
      <c r="CW248" s="113"/>
      <c r="CX248" s="113"/>
      <c r="CY248" s="113"/>
      <c r="CZ248" s="113"/>
      <c r="DA248" s="113"/>
      <c r="DB248" s="113"/>
      <c r="DC248" s="113"/>
      <c r="DD248" s="113"/>
      <c r="DE248" s="113"/>
      <c r="DF248" s="113"/>
      <c r="DG248" s="113"/>
      <c r="DH248" s="113"/>
      <c r="DI248" s="113"/>
      <c r="DJ248" s="113"/>
      <c r="DK248" s="113"/>
      <c r="DL248" s="113"/>
      <c r="DM248" s="113"/>
      <c r="DN248" s="113"/>
      <c r="DO248" s="113"/>
      <c r="DP248" s="113"/>
      <c r="DQ248" s="113"/>
      <c r="DR248" s="113"/>
      <c r="DS248" s="113"/>
      <c r="DT248" s="113"/>
      <c r="DU248" s="113"/>
      <c r="DV248" s="113"/>
      <c r="DW248" s="113"/>
      <c r="DX248" s="113"/>
      <c r="DY248" s="113"/>
      <c r="DZ248" s="113"/>
      <c r="EA248" s="113"/>
      <c r="EB248" s="113"/>
      <c r="EC248" s="113"/>
      <c r="ED248" s="113"/>
      <c r="EE248" s="113"/>
      <c r="EF248" s="113"/>
      <c r="EG248" s="113"/>
      <c r="EH248" s="113"/>
      <c r="EI248" s="113"/>
      <c r="EJ248" s="113"/>
      <c r="EK248" s="113"/>
      <c r="EL248" s="113"/>
      <c r="EM248" s="113"/>
      <c r="EN248" s="113"/>
      <c r="EO248" s="113"/>
      <c r="EP248" s="113"/>
      <c r="EQ248" s="113"/>
      <c r="ER248" s="113"/>
      <c r="ES248" s="113"/>
      <c r="ET248" s="113"/>
      <c r="EU248" s="113"/>
      <c r="EV248" s="113"/>
      <c r="EW248" s="113"/>
      <c r="EX248" s="113"/>
      <c r="EY248" s="113"/>
      <c r="EZ248" s="113"/>
      <c r="FA248" s="113"/>
      <c r="FB248" s="113"/>
      <c r="FC248" s="113"/>
      <c r="FD248" s="113"/>
      <c r="FE248" s="113"/>
      <c r="FF248" s="113"/>
      <c r="FG248" s="113"/>
      <c r="FH248" s="113"/>
      <c r="FI248" s="113"/>
      <c r="FJ248" s="113"/>
      <c r="FK248" s="113"/>
      <c r="FL248" s="113"/>
      <c r="FM248" s="113"/>
      <c r="FN248" s="113"/>
      <c r="FO248" s="113"/>
      <c r="FP248" s="113"/>
      <c r="FQ248" s="113"/>
      <c r="FR248" s="113"/>
      <c r="FS248" s="113"/>
      <c r="FT248" s="113"/>
      <c r="FU248" s="113"/>
      <c r="FV248" s="113"/>
      <c r="FW248" s="113"/>
      <c r="FX248" s="113"/>
      <c r="FY248" s="113"/>
      <c r="FZ248" s="113"/>
      <c r="GA248" s="113"/>
      <c r="GB248" s="113"/>
      <c r="GC248" s="113"/>
      <c r="GD248" s="113"/>
      <c r="GE248" s="113"/>
      <c r="GF248" s="113"/>
      <c r="GG248" s="113"/>
      <c r="GH248" s="113"/>
      <c r="GI248" s="113"/>
      <c r="GJ248" s="113"/>
      <c r="GK248" s="113"/>
      <c r="GL248" s="113"/>
      <c r="GM248" s="113"/>
    </row>
    <row r="249" spans="1:195" ht="11.25" hidden="1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  <c r="CL249" s="113"/>
      <c r="CM249" s="113"/>
      <c r="CN249" s="113"/>
      <c r="CO249" s="113"/>
      <c r="CP249" s="113"/>
      <c r="CQ249" s="113"/>
      <c r="CR249" s="113"/>
      <c r="CS249" s="113"/>
      <c r="CT249" s="113"/>
      <c r="CU249" s="113"/>
      <c r="CV249" s="113"/>
      <c r="CW249" s="113"/>
      <c r="CX249" s="113"/>
      <c r="CY249" s="113"/>
      <c r="CZ249" s="113"/>
      <c r="DA249" s="113"/>
      <c r="DB249" s="113"/>
      <c r="DC249" s="113"/>
      <c r="DD249" s="113"/>
      <c r="DE249" s="113"/>
      <c r="DF249" s="113"/>
      <c r="DG249" s="113"/>
      <c r="DH249" s="113"/>
      <c r="DI249" s="113"/>
      <c r="DJ249" s="113"/>
      <c r="DK249" s="113"/>
      <c r="DL249" s="113"/>
      <c r="DM249" s="113"/>
      <c r="DN249" s="113"/>
      <c r="DO249" s="113"/>
      <c r="DP249" s="113"/>
      <c r="DQ249" s="113"/>
      <c r="DR249" s="113"/>
      <c r="DS249" s="113"/>
      <c r="DT249" s="113"/>
      <c r="DU249" s="113"/>
      <c r="DV249" s="113"/>
      <c r="DW249" s="113"/>
      <c r="DX249" s="113"/>
      <c r="DY249" s="113"/>
      <c r="DZ249" s="113"/>
      <c r="EA249" s="113"/>
      <c r="EB249" s="113"/>
      <c r="EC249" s="113"/>
      <c r="ED249" s="113"/>
      <c r="EE249" s="113"/>
      <c r="EF249" s="113"/>
      <c r="EG249" s="113"/>
      <c r="EH249" s="113"/>
      <c r="EI249" s="113"/>
      <c r="EJ249" s="113"/>
      <c r="EK249" s="113"/>
      <c r="EL249" s="113"/>
      <c r="EM249" s="113"/>
      <c r="EN249" s="113"/>
      <c r="EO249" s="113"/>
      <c r="EP249" s="113"/>
      <c r="EQ249" s="113"/>
      <c r="ER249" s="113"/>
      <c r="ES249" s="113"/>
      <c r="ET249" s="113"/>
      <c r="EU249" s="113"/>
      <c r="EV249" s="113"/>
      <c r="EW249" s="113"/>
      <c r="EX249" s="113"/>
      <c r="EY249" s="113"/>
      <c r="EZ249" s="113"/>
      <c r="FA249" s="113"/>
      <c r="FB249" s="113"/>
      <c r="FC249" s="113"/>
      <c r="FD249" s="113"/>
      <c r="FE249" s="113"/>
      <c r="FF249" s="113"/>
      <c r="FG249" s="113"/>
      <c r="FH249" s="113"/>
      <c r="FI249" s="113"/>
      <c r="FJ249" s="113"/>
      <c r="FK249" s="113"/>
      <c r="FL249" s="113"/>
      <c r="FM249" s="113"/>
      <c r="FN249" s="113"/>
      <c r="FO249" s="113"/>
      <c r="FP249" s="113"/>
      <c r="FQ249" s="113"/>
      <c r="FR249" s="113"/>
      <c r="FS249" s="113"/>
      <c r="FT249" s="113"/>
      <c r="FU249" s="113"/>
      <c r="FV249" s="113"/>
      <c r="FW249" s="113"/>
      <c r="FX249" s="113"/>
      <c r="FY249" s="113"/>
      <c r="FZ249" s="113"/>
      <c r="GA249" s="113"/>
      <c r="GB249" s="113"/>
      <c r="GC249" s="113"/>
      <c r="GD249" s="113"/>
      <c r="GE249" s="113"/>
      <c r="GF249" s="113"/>
      <c r="GG249" s="113"/>
      <c r="GH249" s="113"/>
      <c r="GI249" s="113"/>
      <c r="GJ249" s="113"/>
      <c r="GK249" s="113"/>
      <c r="GL249" s="113"/>
      <c r="GM249" s="113"/>
    </row>
    <row r="250" spans="1:195" ht="11.25" hidden="1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3"/>
      <c r="BW250" s="113"/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113"/>
      <c r="CL250" s="113"/>
      <c r="CM250" s="113"/>
      <c r="CN250" s="113"/>
      <c r="CO250" s="113"/>
      <c r="CP250" s="113"/>
      <c r="CQ250" s="113"/>
      <c r="CR250" s="113"/>
      <c r="CS250" s="113"/>
      <c r="CT250" s="113"/>
      <c r="CU250" s="113"/>
      <c r="CV250" s="113"/>
      <c r="CW250" s="113"/>
      <c r="CX250" s="113"/>
      <c r="CY250" s="113"/>
      <c r="CZ250" s="113"/>
      <c r="DA250" s="113"/>
      <c r="DB250" s="113"/>
      <c r="DC250" s="113"/>
      <c r="DD250" s="113"/>
      <c r="DE250" s="113"/>
      <c r="DF250" s="113"/>
      <c r="DG250" s="113"/>
      <c r="DH250" s="113"/>
      <c r="DI250" s="113"/>
      <c r="DJ250" s="113"/>
      <c r="DK250" s="113"/>
      <c r="DL250" s="113"/>
      <c r="DM250" s="113"/>
      <c r="DN250" s="113"/>
      <c r="DO250" s="113"/>
      <c r="DP250" s="113"/>
      <c r="DQ250" s="113"/>
      <c r="DR250" s="113"/>
      <c r="DS250" s="113"/>
      <c r="DT250" s="113"/>
      <c r="DU250" s="113"/>
      <c r="DV250" s="113"/>
      <c r="DW250" s="113"/>
      <c r="DX250" s="113"/>
      <c r="DY250" s="113"/>
      <c r="DZ250" s="113"/>
      <c r="EA250" s="113"/>
      <c r="EB250" s="113"/>
      <c r="EC250" s="113"/>
      <c r="ED250" s="113"/>
      <c r="EE250" s="113"/>
      <c r="EF250" s="113"/>
      <c r="EG250" s="113"/>
      <c r="EH250" s="113"/>
      <c r="EI250" s="113"/>
      <c r="EJ250" s="113"/>
      <c r="EK250" s="113"/>
      <c r="EL250" s="113"/>
      <c r="EM250" s="113"/>
      <c r="EN250" s="113"/>
      <c r="EO250" s="113"/>
      <c r="EP250" s="113"/>
      <c r="EQ250" s="113"/>
      <c r="ER250" s="113"/>
      <c r="ES250" s="113"/>
      <c r="ET250" s="113"/>
      <c r="EU250" s="113"/>
      <c r="EV250" s="113"/>
      <c r="EW250" s="113"/>
      <c r="EX250" s="113"/>
      <c r="EY250" s="113"/>
      <c r="EZ250" s="113"/>
      <c r="FA250" s="113"/>
      <c r="FB250" s="113"/>
      <c r="FC250" s="113"/>
      <c r="FD250" s="113"/>
      <c r="FE250" s="113"/>
      <c r="FF250" s="113"/>
      <c r="FG250" s="113"/>
      <c r="FH250" s="113"/>
      <c r="FI250" s="113"/>
      <c r="FJ250" s="113"/>
      <c r="FK250" s="113"/>
      <c r="FL250" s="113"/>
      <c r="FM250" s="113"/>
      <c r="FN250" s="113"/>
      <c r="FO250" s="113"/>
      <c r="FP250" s="113"/>
      <c r="FQ250" s="113"/>
      <c r="FR250" s="113"/>
      <c r="FS250" s="113"/>
      <c r="FT250" s="113"/>
      <c r="FU250" s="113"/>
      <c r="FV250" s="113"/>
      <c r="FW250" s="113"/>
      <c r="FX250" s="113"/>
      <c r="FY250" s="113"/>
      <c r="FZ250" s="113"/>
      <c r="GA250" s="113"/>
      <c r="GB250" s="113"/>
      <c r="GC250" s="113"/>
      <c r="GD250" s="113"/>
      <c r="GE250" s="113"/>
      <c r="GF250" s="113"/>
      <c r="GG250" s="113"/>
      <c r="GH250" s="113"/>
      <c r="GI250" s="113"/>
      <c r="GJ250" s="113"/>
      <c r="GK250" s="113"/>
      <c r="GL250" s="113"/>
      <c r="GM250" s="113"/>
    </row>
    <row r="251" spans="1:195" ht="11.25" hidden="1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3"/>
      <c r="BW251" s="113"/>
      <c r="BX251" s="113"/>
      <c r="BY251" s="113"/>
      <c r="BZ251" s="113"/>
      <c r="CA251" s="113"/>
      <c r="CB251" s="113"/>
      <c r="CC251" s="113"/>
      <c r="CD251" s="113"/>
      <c r="CE251" s="113"/>
      <c r="CF251" s="113"/>
      <c r="CG251" s="113"/>
      <c r="CH251" s="113"/>
      <c r="CI251" s="113"/>
      <c r="CJ251" s="113"/>
      <c r="CK251" s="113"/>
      <c r="CL251" s="113"/>
      <c r="CM251" s="113"/>
      <c r="CN251" s="113"/>
      <c r="CO251" s="113"/>
      <c r="CP251" s="113"/>
      <c r="CQ251" s="113"/>
      <c r="CR251" s="113"/>
      <c r="CS251" s="113"/>
      <c r="CT251" s="113"/>
      <c r="CU251" s="113"/>
      <c r="CV251" s="113"/>
      <c r="CW251" s="113"/>
      <c r="CX251" s="113"/>
      <c r="CY251" s="113"/>
      <c r="CZ251" s="113"/>
      <c r="DA251" s="113"/>
      <c r="DB251" s="113"/>
      <c r="DC251" s="113"/>
      <c r="DD251" s="113"/>
      <c r="DE251" s="113"/>
      <c r="DF251" s="113"/>
      <c r="DG251" s="113"/>
      <c r="DH251" s="113"/>
      <c r="DI251" s="113"/>
      <c r="DJ251" s="113"/>
      <c r="DK251" s="113"/>
      <c r="DL251" s="113"/>
      <c r="DM251" s="113"/>
      <c r="DN251" s="113"/>
      <c r="DO251" s="113"/>
      <c r="DP251" s="113"/>
      <c r="DQ251" s="113"/>
      <c r="DR251" s="113"/>
      <c r="DS251" s="113"/>
      <c r="DT251" s="113"/>
      <c r="DU251" s="113"/>
      <c r="DV251" s="113"/>
      <c r="DW251" s="113"/>
      <c r="DX251" s="113"/>
      <c r="DY251" s="113"/>
      <c r="DZ251" s="113"/>
      <c r="EA251" s="113"/>
      <c r="EB251" s="113"/>
      <c r="EC251" s="113"/>
      <c r="ED251" s="113"/>
      <c r="EE251" s="113"/>
      <c r="EF251" s="113"/>
      <c r="EG251" s="113"/>
      <c r="EH251" s="113"/>
      <c r="EI251" s="113"/>
      <c r="EJ251" s="113"/>
      <c r="EK251" s="113"/>
      <c r="EL251" s="113"/>
      <c r="EM251" s="113"/>
      <c r="EN251" s="113"/>
      <c r="EO251" s="113"/>
      <c r="EP251" s="113"/>
      <c r="EQ251" s="113"/>
      <c r="ER251" s="113"/>
      <c r="ES251" s="113"/>
      <c r="ET251" s="113"/>
      <c r="EU251" s="113"/>
      <c r="EV251" s="113"/>
      <c r="EW251" s="113"/>
      <c r="EX251" s="113"/>
      <c r="EY251" s="113"/>
      <c r="EZ251" s="113"/>
      <c r="FA251" s="113"/>
      <c r="FB251" s="113"/>
      <c r="FC251" s="113"/>
      <c r="FD251" s="113"/>
      <c r="FE251" s="113"/>
      <c r="FF251" s="113"/>
      <c r="FG251" s="113"/>
      <c r="FH251" s="113"/>
      <c r="FI251" s="113"/>
      <c r="FJ251" s="113"/>
      <c r="FK251" s="113"/>
      <c r="FL251" s="113"/>
      <c r="FM251" s="113"/>
      <c r="FN251" s="113"/>
      <c r="FO251" s="113"/>
      <c r="FP251" s="113"/>
      <c r="FQ251" s="113"/>
      <c r="FR251" s="113"/>
      <c r="FS251" s="113"/>
      <c r="FT251" s="113"/>
      <c r="FU251" s="113"/>
      <c r="FV251" s="113"/>
      <c r="FW251" s="113"/>
      <c r="FX251" s="113"/>
      <c r="FY251" s="113"/>
      <c r="FZ251" s="113"/>
      <c r="GA251" s="113"/>
      <c r="GB251" s="113"/>
      <c r="GC251" s="113"/>
      <c r="GD251" s="113"/>
      <c r="GE251" s="113"/>
      <c r="GF251" s="113"/>
      <c r="GG251" s="113"/>
      <c r="GH251" s="113"/>
      <c r="GI251" s="113"/>
      <c r="GJ251" s="113"/>
      <c r="GK251" s="113"/>
      <c r="GL251" s="113"/>
      <c r="GM251" s="113"/>
    </row>
    <row r="252" spans="1:195" ht="11.25" hidden="1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  <c r="CV252" s="113"/>
      <c r="CW252" s="113"/>
      <c r="CX252" s="113"/>
      <c r="CY252" s="113"/>
      <c r="CZ252" s="113"/>
      <c r="DA252" s="113"/>
      <c r="DB252" s="113"/>
      <c r="DC252" s="113"/>
      <c r="DD252" s="113"/>
      <c r="DE252" s="113"/>
      <c r="DF252" s="113"/>
      <c r="DG252" s="113"/>
      <c r="DH252" s="113"/>
      <c r="DI252" s="113"/>
      <c r="DJ252" s="113"/>
      <c r="DK252" s="113"/>
      <c r="DL252" s="113"/>
      <c r="DM252" s="113"/>
      <c r="DN252" s="113"/>
      <c r="DO252" s="113"/>
      <c r="DP252" s="113"/>
      <c r="DQ252" s="113"/>
      <c r="DR252" s="113"/>
      <c r="DS252" s="113"/>
      <c r="DT252" s="113"/>
      <c r="DU252" s="113"/>
      <c r="DV252" s="113"/>
      <c r="DW252" s="113"/>
      <c r="DX252" s="113"/>
      <c r="DY252" s="113"/>
      <c r="DZ252" s="113"/>
      <c r="EA252" s="113"/>
      <c r="EB252" s="113"/>
      <c r="EC252" s="113"/>
      <c r="ED252" s="113"/>
      <c r="EE252" s="113"/>
      <c r="EF252" s="113"/>
      <c r="EG252" s="113"/>
      <c r="EH252" s="113"/>
      <c r="EI252" s="113"/>
      <c r="EJ252" s="113"/>
      <c r="EK252" s="113"/>
      <c r="EL252" s="113"/>
      <c r="EM252" s="113"/>
      <c r="EN252" s="113"/>
      <c r="EO252" s="113"/>
      <c r="EP252" s="113"/>
      <c r="EQ252" s="113"/>
      <c r="ER252" s="113"/>
      <c r="ES252" s="113"/>
      <c r="ET252" s="113"/>
      <c r="EU252" s="113"/>
      <c r="EV252" s="113"/>
      <c r="EW252" s="113"/>
      <c r="EX252" s="113"/>
      <c r="EY252" s="113"/>
      <c r="EZ252" s="113"/>
      <c r="FA252" s="113"/>
      <c r="FB252" s="113"/>
      <c r="FC252" s="113"/>
      <c r="FD252" s="113"/>
      <c r="FE252" s="113"/>
      <c r="FF252" s="113"/>
      <c r="FG252" s="113"/>
      <c r="FH252" s="113"/>
      <c r="FI252" s="113"/>
      <c r="FJ252" s="113"/>
      <c r="FK252" s="113"/>
      <c r="FL252" s="113"/>
      <c r="FM252" s="113"/>
      <c r="FN252" s="113"/>
      <c r="FO252" s="113"/>
      <c r="FP252" s="113"/>
      <c r="FQ252" s="113"/>
      <c r="FR252" s="113"/>
      <c r="FS252" s="113"/>
      <c r="FT252" s="113"/>
      <c r="FU252" s="113"/>
      <c r="FV252" s="113"/>
      <c r="FW252" s="113"/>
      <c r="FX252" s="113"/>
      <c r="FY252" s="113"/>
      <c r="FZ252" s="113"/>
      <c r="GA252" s="113"/>
      <c r="GB252" s="113"/>
      <c r="GC252" s="113"/>
      <c r="GD252" s="113"/>
      <c r="GE252" s="113"/>
      <c r="GF252" s="113"/>
      <c r="GG252" s="113"/>
      <c r="GH252" s="113"/>
      <c r="GI252" s="113"/>
      <c r="GJ252" s="113"/>
      <c r="GK252" s="113"/>
      <c r="GL252" s="113"/>
      <c r="GM252" s="113"/>
    </row>
    <row r="253" spans="1:195" ht="11.25" hidden="1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3"/>
      <c r="BW253" s="113"/>
      <c r="BX253" s="113"/>
      <c r="BY253" s="113"/>
      <c r="BZ253" s="113"/>
      <c r="CA253" s="113"/>
      <c r="CB253" s="113"/>
      <c r="CC253" s="113"/>
      <c r="CD253" s="113"/>
      <c r="CE253" s="113"/>
      <c r="CF253" s="113"/>
      <c r="CG253" s="113"/>
      <c r="CH253" s="113"/>
      <c r="CI253" s="113"/>
      <c r="CJ253" s="113"/>
      <c r="CK253" s="113"/>
      <c r="CL253" s="113"/>
      <c r="CM253" s="113"/>
      <c r="CN253" s="113"/>
      <c r="CO253" s="113"/>
      <c r="CP253" s="113"/>
      <c r="CQ253" s="113"/>
      <c r="CR253" s="113"/>
      <c r="CS253" s="113"/>
      <c r="CT253" s="113"/>
      <c r="CU253" s="113"/>
      <c r="CV253" s="113"/>
      <c r="CW253" s="113"/>
      <c r="CX253" s="113"/>
      <c r="CY253" s="113"/>
      <c r="CZ253" s="113"/>
      <c r="DA253" s="113"/>
      <c r="DB253" s="113"/>
      <c r="DC253" s="113"/>
      <c r="DD253" s="113"/>
      <c r="DE253" s="113"/>
      <c r="DF253" s="113"/>
      <c r="DG253" s="113"/>
      <c r="DH253" s="113"/>
      <c r="DI253" s="113"/>
      <c r="DJ253" s="113"/>
      <c r="DK253" s="113"/>
      <c r="DL253" s="113"/>
      <c r="DM253" s="113"/>
      <c r="DN253" s="113"/>
      <c r="DO253" s="113"/>
      <c r="DP253" s="113"/>
      <c r="DQ253" s="113"/>
      <c r="DR253" s="113"/>
      <c r="DS253" s="113"/>
      <c r="DT253" s="113"/>
      <c r="DU253" s="113"/>
      <c r="DV253" s="113"/>
      <c r="DW253" s="113"/>
      <c r="DX253" s="113"/>
      <c r="DY253" s="113"/>
      <c r="DZ253" s="113"/>
      <c r="EA253" s="113"/>
      <c r="EB253" s="113"/>
      <c r="EC253" s="113"/>
      <c r="ED253" s="113"/>
      <c r="EE253" s="113"/>
      <c r="EF253" s="113"/>
      <c r="EG253" s="113"/>
      <c r="EH253" s="113"/>
      <c r="EI253" s="113"/>
      <c r="EJ253" s="113"/>
      <c r="EK253" s="113"/>
      <c r="EL253" s="113"/>
      <c r="EM253" s="113"/>
      <c r="EN253" s="113"/>
      <c r="EO253" s="113"/>
      <c r="EP253" s="113"/>
      <c r="EQ253" s="113"/>
      <c r="ER253" s="113"/>
      <c r="ES253" s="113"/>
      <c r="ET253" s="113"/>
      <c r="EU253" s="113"/>
      <c r="EV253" s="113"/>
      <c r="EW253" s="113"/>
      <c r="EX253" s="113"/>
      <c r="EY253" s="113"/>
      <c r="EZ253" s="113"/>
      <c r="FA253" s="113"/>
      <c r="FB253" s="113"/>
      <c r="FC253" s="113"/>
      <c r="FD253" s="113"/>
      <c r="FE253" s="113"/>
      <c r="FF253" s="113"/>
      <c r="FG253" s="113"/>
      <c r="FH253" s="113"/>
      <c r="FI253" s="113"/>
      <c r="FJ253" s="113"/>
      <c r="FK253" s="113"/>
      <c r="FL253" s="113"/>
      <c r="FM253" s="113"/>
      <c r="FN253" s="113"/>
      <c r="FO253" s="113"/>
      <c r="FP253" s="113"/>
      <c r="FQ253" s="113"/>
      <c r="FR253" s="113"/>
      <c r="FS253" s="113"/>
      <c r="FT253" s="113"/>
      <c r="FU253" s="113"/>
      <c r="FV253" s="113"/>
      <c r="FW253" s="113"/>
      <c r="FX253" s="113"/>
      <c r="FY253" s="113"/>
      <c r="FZ253" s="113"/>
      <c r="GA253" s="113"/>
      <c r="GB253" s="113"/>
      <c r="GC253" s="113"/>
      <c r="GD253" s="113"/>
      <c r="GE253" s="113"/>
      <c r="GF253" s="113"/>
      <c r="GG253" s="113"/>
      <c r="GH253" s="113"/>
      <c r="GI253" s="113"/>
      <c r="GJ253" s="113"/>
      <c r="GK253" s="113"/>
      <c r="GL253" s="113"/>
      <c r="GM253" s="113"/>
    </row>
    <row r="254" spans="1:195" ht="11.25" hidden="1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3"/>
      <c r="BD254" s="113"/>
      <c r="BE254" s="113"/>
      <c r="BF254" s="113"/>
      <c r="BG254" s="113"/>
      <c r="BH254" s="113"/>
      <c r="BI254" s="113"/>
      <c r="BJ254" s="113"/>
      <c r="BK254" s="113"/>
      <c r="BL254" s="113"/>
      <c r="BM254" s="113"/>
      <c r="BN254" s="113"/>
      <c r="BO254" s="113"/>
      <c r="BP254" s="113"/>
      <c r="BQ254" s="113"/>
      <c r="BR254" s="113"/>
      <c r="BS254" s="113"/>
      <c r="BT254" s="113"/>
      <c r="BU254" s="113"/>
      <c r="BV254" s="113"/>
      <c r="BW254" s="113"/>
      <c r="BX254" s="113"/>
      <c r="BY254" s="113"/>
      <c r="BZ254" s="113"/>
      <c r="CA254" s="113"/>
      <c r="CB254" s="113"/>
      <c r="CC254" s="113"/>
      <c r="CD254" s="113"/>
      <c r="CE254" s="113"/>
      <c r="CF254" s="113"/>
      <c r="CG254" s="113"/>
      <c r="CH254" s="113"/>
      <c r="CI254" s="113"/>
      <c r="CJ254" s="113"/>
      <c r="CK254" s="113"/>
      <c r="CL254" s="113"/>
      <c r="CM254" s="113"/>
      <c r="CN254" s="113"/>
      <c r="CO254" s="113"/>
      <c r="CP254" s="113"/>
      <c r="CQ254" s="113"/>
      <c r="CR254" s="113"/>
      <c r="CS254" s="113"/>
      <c r="CT254" s="113"/>
      <c r="CU254" s="113"/>
      <c r="CV254" s="113"/>
      <c r="CW254" s="113"/>
      <c r="CX254" s="113"/>
      <c r="CY254" s="113"/>
      <c r="CZ254" s="113"/>
      <c r="DA254" s="113"/>
      <c r="DB254" s="113"/>
      <c r="DC254" s="113"/>
      <c r="DD254" s="113"/>
      <c r="DE254" s="113"/>
      <c r="DF254" s="113"/>
      <c r="DG254" s="113"/>
      <c r="DH254" s="113"/>
      <c r="DI254" s="113"/>
      <c r="DJ254" s="113"/>
      <c r="DK254" s="113"/>
      <c r="DL254" s="113"/>
      <c r="DM254" s="113"/>
      <c r="DN254" s="113"/>
      <c r="DO254" s="113"/>
      <c r="DP254" s="113"/>
      <c r="DQ254" s="113"/>
      <c r="DR254" s="113"/>
      <c r="DS254" s="113"/>
      <c r="DT254" s="113"/>
      <c r="DU254" s="113"/>
      <c r="DV254" s="113"/>
      <c r="DW254" s="113"/>
      <c r="DX254" s="113"/>
      <c r="DY254" s="113"/>
      <c r="DZ254" s="113"/>
      <c r="EA254" s="113"/>
      <c r="EB254" s="113"/>
      <c r="EC254" s="113"/>
      <c r="ED254" s="113"/>
      <c r="EE254" s="113"/>
      <c r="EF254" s="113"/>
      <c r="EG254" s="113"/>
      <c r="EH254" s="113"/>
      <c r="EI254" s="113"/>
      <c r="EJ254" s="113"/>
      <c r="EK254" s="113"/>
      <c r="EL254" s="113"/>
      <c r="EM254" s="113"/>
      <c r="EN254" s="113"/>
      <c r="EO254" s="113"/>
      <c r="EP254" s="113"/>
      <c r="EQ254" s="113"/>
      <c r="ER254" s="113"/>
      <c r="ES254" s="113"/>
      <c r="ET254" s="113"/>
      <c r="EU254" s="113"/>
      <c r="EV254" s="113"/>
      <c r="EW254" s="113"/>
      <c r="EX254" s="113"/>
      <c r="EY254" s="113"/>
      <c r="EZ254" s="113"/>
      <c r="FA254" s="113"/>
      <c r="FB254" s="113"/>
      <c r="FC254" s="113"/>
      <c r="FD254" s="113"/>
      <c r="FE254" s="113"/>
      <c r="FF254" s="113"/>
      <c r="FG254" s="113"/>
      <c r="FH254" s="113"/>
      <c r="FI254" s="113"/>
      <c r="FJ254" s="113"/>
      <c r="FK254" s="113"/>
      <c r="FL254" s="113"/>
      <c r="FM254" s="113"/>
      <c r="FN254" s="113"/>
      <c r="FO254" s="113"/>
      <c r="FP254" s="113"/>
      <c r="FQ254" s="113"/>
      <c r="FR254" s="113"/>
      <c r="FS254" s="113"/>
      <c r="FT254" s="113"/>
      <c r="FU254" s="113"/>
      <c r="FV254" s="113"/>
      <c r="FW254" s="113"/>
      <c r="FX254" s="113"/>
      <c r="FY254" s="113"/>
      <c r="FZ254" s="113"/>
      <c r="GA254" s="113"/>
      <c r="GB254" s="113"/>
      <c r="GC254" s="113"/>
      <c r="GD254" s="113"/>
      <c r="GE254" s="113"/>
      <c r="GF254" s="113"/>
      <c r="GG254" s="113"/>
      <c r="GH254" s="113"/>
      <c r="GI254" s="113"/>
      <c r="GJ254" s="113"/>
      <c r="GK254" s="113"/>
      <c r="GL254" s="113"/>
      <c r="GM254" s="113"/>
    </row>
    <row r="255" spans="1:195" ht="11.25" hidden="1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3"/>
      <c r="BD255" s="113"/>
      <c r="BE255" s="113"/>
      <c r="BF255" s="113"/>
      <c r="BG255" s="113"/>
      <c r="BH255" s="113"/>
      <c r="BI255" s="113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13"/>
      <c r="BT255" s="113"/>
      <c r="BU255" s="113"/>
      <c r="BV255" s="113"/>
      <c r="BW255" s="113"/>
      <c r="BX255" s="113"/>
      <c r="BY255" s="113"/>
      <c r="BZ255" s="113"/>
      <c r="CA255" s="113"/>
      <c r="CB255" s="113"/>
      <c r="CC255" s="113"/>
      <c r="CD255" s="113"/>
      <c r="CE255" s="113"/>
      <c r="CF255" s="113"/>
      <c r="CG255" s="113"/>
      <c r="CH255" s="113"/>
      <c r="CI255" s="113"/>
      <c r="CJ255" s="113"/>
      <c r="CK255" s="113"/>
      <c r="CL255" s="113"/>
      <c r="CM255" s="113"/>
      <c r="CN255" s="113"/>
      <c r="CO255" s="113"/>
      <c r="CP255" s="113"/>
      <c r="CQ255" s="113"/>
      <c r="CR255" s="113"/>
      <c r="CS255" s="113"/>
      <c r="CT255" s="113"/>
      <c r="CU255" s="113"/>
      <c r="CV255" s="113"/>
      <c r="CW255" s="113"/>
      <c r="CX255" s="113"/>
      <c r="CY255" s="113"/>
      <c r="CZ255" s="113"/>
      <c r="DA255" s="113"/>
      <c r="DB255" s="113"/>
      <c r="DC255" s="113"/>
      <c r="DD255" s="113"/>
      <c r="DE255" s="113"/>
      <c r="DF255" s="113"/>
      <c r="DG255" s="113"/>
      <c r="DH255" s="113"/>
      <c r="DI255" s="113"/>
      <c r="DJ255" s="113"/>
      <c r="DK255" s="113"/>
      <c r="DL255" s="113"/>
      <c r="DM255" s="113"/>
      <c r="DN255" s="113"/>
      <c r="DO255" s="113"/>
      <c r="DP255" s="113"/>
      <c r="DQ255" s="113"/>
      <c r="DR255" s="113"/>
      <c r="DS255" s="113"/>
      <c r="DT255" s="113"/>
      <c r="DU255" s="113"/>
      <c r="DV255" s="113"/>
      <c r="DW255" s="113"/>
      <c r="DX255" s="113"/>
      <c r="DY255" s="113"/>
      <c r="DZ255" s="113"/>
      <c r="EA255" s="113"/>
      <c r="EB255" s="113"/>
      <c r="EC255" s="113"/>
      <c r="ED255" s="113"/>
      <c r="EE255" s="113"/>
      <c r="EF255" s="113"/>
      <c r="EG255" s="113"/>
      <c r="EH255" s="113"/>
      <c r="EI255" s="113"/>
      <c r="EJ255" s="113"/>
      <c r="EK255" s="113"/>
      <c r="EL255" s="113"/>
      <c r="EM255" s="113"/>
      <c r="EN255" s="113"/>
      <c r="EO255" s="113"/>
      <c r="EP255" s="113"/>
      <c r="EQ255" s="113"/>
      <c r="ER255" s="113"/>
      <c r="ES255" s="113"/>
      <c r="ET255" s="113"/>
      <c r="EU255" s="113"/>
      <c r="EV255" s="113"/>
      <c r="EW255" s="113"/>
      <c r="EX255" s="113"/>
      <c r="EY255" s="113"/>
      <c r="EZ255" s="113"/>
      <c r="FA255" s="113"/>
      <c r="FB255" s="113"/>
      <c r="FC255" s="113"/>
      <c r="FD255" s="113"/>
      <c r="FE255" s="113"/>
      <c r="FF255" s="113"/>
      <c r="FG255" s="113"/>
      <c r="FH255" s="113"/>
      <c r="FI255" s="113"/>
      <c r="FJ255" s="113"/>
      <c r="FK255" s="113"/>
      <c r="FL255" s="113"/>
      <c r="FM255" s="113"/>
      <c r="FN255" s="113"/>
      <c r="FO255" s="113"/>
      <c r="FP255" s="113"/>
      <c r="FQ255" s="113"/>
      <c r="FR255" s="113"/>
      <c r="FS255" s="113"/>
      <c r="FT255" s="113"/>
      <c r="FU255" s="113"/>
      <c r="FV255" s="113"/>
      <c r="FW255" s="113"/>
      <c r="FX255" s="113"/>
      <c r="FY255" s="113"/>
      <c r="FZ255" s="113"/>
      <c r="GA255" s="113"/>
      <c r="GB255" s="113"/>
      <c r="GC255" s="113"/>
      <c r="GD255" s="113"/>
      <c r="GE255" s="113"/>
      <c r="GF255" s="113"/>
      <c r="GG255" s="113"/>
      <c r="GH255" s="113"/>
      <c r="GI255" s="113"/>
      <c r="GJ255" s="113"/>
      <c r="GK255" s="113"/>
      <c r="GL255" s="113"/>
      <c r="GM255" s="113"/>
    </row>
    <row r="256" spans="1:195" ht="11.25" hidden="1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/>
      <c r="BI256" s="113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13"/>
      <c r="BT256" s="113"/>
      <c r="BU256" s="113"/>
      <c r="BV256" s="113"/>
      <c r="BW256" s="113"/>
      <c r="BX256" s="113"/>
      <c r="BY256" s="113"/>
      <c r="BZ256" s="113"/>
      <c r="CA256" s="113"/>
      <c r="CB256" s="113"/>
      <c r="CC256" s="113"/>
      <c r="CD256" s="113"/>
      <c r="CE256" s="113"/>
      <c r="CF256" s="113"/>
      <c r="CG256" s="113"/>
      <c r="CH256" s="113"/>
      <c r="CI256" s="113"/>
      <c r="CJ256" s="113"/>
      <c r="CK256" s="113"/>
      <c r="CL256" s="113"/>
      <c r="CM256" s="113"/>
      <c r="CN256" s="113"/>
      <c r="CO256" s="113"/>
      <c r="CP256" s="113"/>
      <c r="CQ256" s="113"/>
      <c r="CR256" s="113"/>
      <c r="CS256" s="113"/>
      <c r="CT256" s="113"/>
      <c r="CU256" s="113"/>
      <c r="CV256" s="113"/>
      <c r="CW256" s="113"/>
      <c r="CX256" s="113"/>
      <c r="CY256" s="113"/>
      <c r="CZ256" s="113"/>
      <c r="DA256" s="113"/>
      <c r="DB256" s="113"/>
      <c r="DC256" s="113"/>
      <c r="DD256" s="113"/>
      <c r="DE256" s="113"/>
      <c r="DF256" s="113"/>
      <c r="DG256" s="113"/>
      <c r="DH256" s="113"/>
      <c r="DI256" s="113"/>
      <c r="DJ256" s="113"/>
      <c r="DK256" s="113"/>
      <c r="DL256" s="113"/>
      <c r="DM256" s="113"/>
      <c r="DN256" s="113"/>
      <c r="DO256" s="113"/>
      <c r="DP256" s="113"/>
      <c r="DQ256" s="113"/>
      <c r="DR256" s="113"/>
      <c r="DS256" s="113"/>
      <c r="DT256" s="113"/>
      <c r="DU256" s="113"/>
      <c r="DV256" s="113"/>
      <c r="DW256" s="113"/>
      <c r="DX256" s="113"/>
      <c r="DY256" s="113"/>
      <c r="DZ256" s="113"/>
      <c r="EA256" s="113"/>
      <c r="EB256" s="113"/>
      <c r="EC256" s="113"/>
      <c r="ED256" s="113"/>
      <c r="EE256" s="113"/>
      <c r="EF256" s="113"/>
      <c r="EG256" s="113"/>
      <c r="EH256" s="113"/>
      <c r="EI256" s="113"/>
      <c r="EJ256" s="113"/>
      <c r="EK256" s="113"/>
      <c r="EL256" s="113"/>
      <c r="EM256" s="113"/>
      <c r="EN256" s="113"/>
      <c r="EO256" s="113"/>
      <c r="EP256" s="113"/>
      <c r="EQ256" s="113"/>
      <c r="ER256" s="113"/>
      <c r="ES256" s="113"/>
      <c r="ET256" s="113"/>
      <c r="EU256" s="113"/>
      <c r="EV256" s="113"/>
      <c r="EW256" s="113"/>
      <c r="EX256" s="113"/>
      <c r="EY256" s="113"/>
      <c r="EZ256" s="113"/>
      <c r="FA256" s="113"/>
      <c r="FB256" s="113"/>
      <c r="FC256" s="113"/>
      <c r="FD256" s="113"/>
      <c r="FE256" s="113"/>
      <c r="FF256" s="113"/>
      <c r="FG256" s="113"/>
      <c r="FH256" s="113"/>
      <c r="FI256" s="113"/>
      <c r="FJ256" s="113"/>
      <c r="FK256" s="113"/>
      <c r="FL256" s="113"/>
      <c r="FM256" s="113"/>
      <c r="FN256" s="113"/>
      <c r="FO256" s="113"/>
      <c r="FP256" s="113"/>
      <c r="FQ256" s="113"/>
      <c r="FR256" s="113"/>
      <c r="FS256" s="113"/>
      <c r="FT256" s="113"/>
      <c r="FU256" s="113"/>
      <c r="FV256" s="113"/>
      <c r="FW256" s="113"/>
      <c r="FX256" s="113"/>
      <c r="FY256" s="113"/>
      <c r="FZ256" s="113"/>
      <c r="GA256" s="113"/>
      <c r="GB256" s="113"/>
      <c r="GC256" s="113"/>
      <c r="GD256" s="113"/>
      <c r="GE256" s="113"/>
      <c r="GF256" s="113"/>
      <c r="GG256" s="113"/>
      <c r="GH256" s="113"/>
      <c r="GI256" s="113"/>
      <c r="GJ256" s="113"/>
      <c r="GK256" s="113"/>
      <c r="GL256" s="113"/>
      <c r="GM256" s="113"/>
    </row>
    <row r="257" spans="1:195" ht="11.25" hidden="1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3"/>
      <c r="BW257" s="113"/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113"/>
      <c r="CL257" s="113"/>
      <c r="CM257" s="113"/>
      <c r="CN257" s="113"/>
      <c r="CO257" s="113"/>
      <c r="CP257" s="113"/>
      <c r="CQ257" s="113"/>
      <c r="CR257" s="113"/>
      <c r="CS257" s="113"/>
      <c r="CT257" s="113"/>
      <c r="CU257" s="113"/>
      <c r="CV257" s="113"/>
      <c r="CW257" s="113"/>
      <c r="CX257" s="113"/>
      <c r="CY257" s="113"/>
      <c r="CZ257" s="113"/>
      <c r="DA257" s="113"/>
      <c r="DB257" s="113"/>
      <c r="DC257" s="113"/>
      <c r="DD257" s="113"/>
      <c r="DE257" s="113"/>
      <c r="DF257" s="113"/>
      <c r="DG257" s="113"/>
      <c r="DH257" s="113"/>
      <c r="DI257" s="113"/>
      <c r="DJ257" s="113"/>
      <c r="DK257" s="113"/>
      <c r="DL257" s="113"/>
      <c r="DM257" s="113"/>
      <c r="DN257" s="113"/>
      <c r="DO257" s="113"/>
      <c r="DP257" s="113"/>
      <c r="DQ257" s="113"/>
      <c r="DR257" s="113"/>
      <c r="DS257" s="113"/>
      <c r="DT257" s="113"/>
      <c r="DU257" s="113"/>
      <c r="DV257" s="113"/>
      <c r="DW257" s="113"/>
      <c r="DX257" s="113"/>
      <c r="DY257" s="113"/>
      <c r="DZ257" s="113"/>
      <c r="EA257" s="113"/>
      <c r="EB257" s="113"/>
      <c r="EC257" s="113"/>
      <c r="ED257" s="113"/>
      <c r="EE257" s="113"/>
      <c r="EF257" s="113"/>
      <c r="EG257" s="113"/>
      <c r="EH257" s="113"/>
      <c r="EI257" s="113"/>
      <c r="EJ257" s="113"/>
      <c r="EK257" s="113"/>
      <c r="EL257" s="113"/>
      <c r="EM257" s="113"/>
      <c r="EN257" s="113"/>
      <c r="EO257" s="113"/>
      <c r="EP257" s="113"/>
      <c r="EQ257" s="113"/>
      <c r="ER257" s="113"/>
      <c r="ES257" s="113"/>
      <c r="ET257" s="113"/>
      <c r="EU257" s="113"/>
      <c r="EV257" s="113"/>
      <c r="EW257" s="113"/>
      <c r="EX257" s="113"/>
      <c r="EY257" s="113"/>
      <c r="EZ257" s="113"/>
      <c r="FA257" s="113"/>
      <c r="FB257" s="113"/>
      <c r="FC257" s="113"/>
      <c r="FD257" s="113"/>
      <c r="FE257" s="113"/>
      <c r="FF257" s="113"/>
      <c r="FG257" s="113"/>
      <c r="FH257" s="113"/>
      <c r="FI257" s="113"/>
      <c r="FJ257" s="113"/>
      <c r="FK257" s="113"/>
      <c r="FL257" s="113"/>
      <c r="FM257" s="113"/>
      <c r="FN257" s="113"/>
      <c r="FO257" s="113"/>
      <c r="FP257" s="113"/>
      <c r="FQ257" s="113"/>
      <c r="FR257" s="113"/>
      <c r="FS257" s="113"/>
      <c r="FT257" s="113"/>
      <c r="FU257" s="113"/>
      <c r="FV257" s="113"/>
      <c r="FW257" s="113"/>
      <c r="FX257" s="113"/>
      <c r="FY257" s="113"/>
      <c r="FZ257" s="113"/>
      <c r="GA257" s="113"/>
      <c r="GB257" s="113"/>
      <c r="GC257" s="113"/>
      <c r="GD257" s="113"/>
      <c r="GE257" s="113"/>
      <c r="GF257" s="113"/>
      <c r="GG257" s="113"/>
      <c r="GH257" s="113"/>
      <c r="GI257" s="113"/>
      <c r="GJ257" s="113"/>
      <c r="GK257" s="113"/>
      <c r="GL257" s="113"/>
      <c r="GM257" s="113"/>
    </row>
    <row r="258" spans="1:195" ht="11.25" hidden="1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  <c r="CL258" s="113"/>
      <c r="CM258" s="113"/>
      <c r="CN258" s="113"/>
      <c r="CO258" s="113"/>
      <c r="CP258" s="113"/>
      <c r="CQ258" s="113"/>
      <c r="CR258" s="113"/>
      <c r="CS258" s="113"/>
      <c r="CT258" s="113"/>
      <c r="CU258" s="113"/>
      <c r="CV258" s="113"/>
      <c r="CW258" s="113"/>
      <c r="CX258" s="113"/>
      <c r="CY258" s="113"/>
      <c r="CZ258" s="113"/>
      <c r="DA258" s="113"/>
      <c r="DB258" s="113"/>
      <c r="DC258" s="113"/>
      <c r="DD258" s="113"/>
      <c r="DE258" s="113"/>
      <c r="DF258" s="113"/>
      <c r="DG258" s="113"/>
      <c r="DH258" s="113"/>
      <c r="DI258" s="113"/>
      <c r="DJ258" s="113"/>
      <c r="DK258" s="113"/>
      <c r="DL258" s="113"/>
      <c r="DM258" s="113"/>
      <c r="DN258" s="113"/>
      <c r="DO258" s="113"/>
      <c r="DP258" s="113"/>
      <c r="DQ258" s="113"/>
      <c r="DR258" s="113"/>
      <c r="DS258" s="113"/>
      <c r="DT258" s="113"/>
      <c r="DU258" s="113"/>
      <c r="DV258" s="113"/>
      <c r="DW258" s="113"/>
      <c r="DX258" s="113"/>
      <c r="DY258" s="113"/>
      <c r="DZ258" s="113"/>
      <c r="EA258" s="113"/>
      <c r="EB258" s="113"/>
      <c r="EC258" s="113"/>
      <c r="ED258" s="113"/>
      <c r="EE258" s="113"/>
      <c r="EF258" s="113"/>
      <c r="EG258" s="113"/>
      <c r="EH258" s="113"/>
      <c r="EI258" s="113"/>
      <c r="EJ258" s="113"/>
      <c r="EK258" s="113"/>
      <c r="EL258" s="113"/>
      <c r="EM258" s="113"/>
      <c r="EN258" s="113"/>
      <c r="EO258" s="113"/>
      <c r="EP258" s="113"/>
      <c r="EQ258" s="113"/>
      <c r="ER258" s="113"/>
      <c r="ES258" s="113"/>
      <c r="ET258" s="113"/>
      <c r="EU258" s="113"/>
      <c r="EV258" s="113"/>
      <c r="EW258" s="113"/>
      <c r="EX258" s="113"/>
      <c r="EY258" s="113"/>
      <c r="EZ258" s="113"/>
      <c r="FA258" s="113"/>
      <c r="FB258" s="113"/>
      <c r="FC258" s="113"/>
      <c r="FD258" s="113"/>
      <c r="FE258" s="113"/>
      <c r="FF258" s="113"/>
      <c r="FG258" s="113"/>
      <c r="FH258" s="113"/>
      <c r="FI258" s="113"/>
      <c r="FJ258" s="113"/>
      <c r="FK258" s="113"/>
      <c r="FL258" s="113"/>
      <c r="FM258" s="113"/>
      <c r="FN258" s="113"/>
      <c r="FO258" s="113"/>
      <c r="FP258" s="113"/>
      <c r="FQ258" s="113"/>
      <c r="FR258" s="113"/>
      <c r="FS258" s="113"/>
      <c r="FT258" s="113"/>
      <c r="FU258" s="113"/>
      <c r="FV258" s="113"/>
      <c r="FW258" s="113"/>
      <c r="FX258" s="113"/>
      <c r="FY258" s="113"/>
      <c r="FZ258" s="113"/>
      <c r="GA258" s="113"/>
      <c r="GB258" s="113"/>
      <c r="GC258" s="113"/>
      <c r="GD258" s="113"/>
      <c r="GE258" s="113"/>
      <c r="GF258" s="113"/>
      <c r="GG258" s="113"/>
      <c r="GH258" s="113"/>
      <c r="GI258" s="113"/>
      <c r="GJ258" s="113"/>
      <c r="GK258" s="113"/>
      <c r="GL258" s="113"/>
      <c r="GM258" s="113"/>
    </row>
    <row r="259" spans="1:195" ht="11.25" hidden="1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  <c r="CL259" s="113"/>
      <c r="CM259" s="113"/>
      <c r="CN259" s="113"/>
      <c r="CO259" s="113"/>
      <c r="CP259" s="113"/>
      <c r="CQ259" s="113"/>
      <c r="CR259" s="113"/>
      <c r="CS259" s="113"/>
      <c r="CT259" s="113"/>
      <c r="CU259" s="113"/>
      <c r="CV259" s="113"/>
      <c r="CW259" s="113"/>
      <c r="CX259" s="113"/>
      <c r="CY259" s="113"/>
      <c r="CZ259" s="113"/>
      <c r="DA259" s="113"/>
      <c r="DB259" s="113"/>
      <c r="DC259" s="113"/>
      <c r="DD259" s="113"/>
      <c r="DE259" s="113"/>
      <c r="DF259" s="113"/>
      <c r="DG259" s="113"/>
      <c r="DH259" s="113"/>
      <c r="DI259" s="113"/>
      <c r="DJ259" s="113"/>
      <c r="DK259" s="113"/>
      <c r="DL259" s="113"/>
      <c r="DM259" s="113"/>
      <c r="DN259" s="113"/>
      <c r="DO259" s="113"/>
      <c r="DP259" s="113"/>
      <c r="DQ259" s="113"/>
      <c r="DR259" s="113"/>
      <c r="DS259" s="113"/>
      <c r="DT259" s="113"/>
      <c r="DU259" s="113"/>
      <c r="DV259" s="113"/>
      <c r="DW259" s="113"/>
      <c r="DX259" s="113"/>
      <c r="DY259" s="113"/>
      <c r="DZ259" s="113"/>
      <c r="EA259" s="113"/>
      <c r="EB259" s="113"/>
      <c r="EC259" s="113"/>
      <c r="ED259" s="113"/>
      <c r="EE259" s="113"/>
      <c r="EF259" s="113"/>
      <c r="EG259" s="113"/>
      <c r="EH259" s="113"/>
      <c r="EI259" s="113"/>
      <c r="EJ259" s="113"/>
      <c r="EK259" s="113"/>
      <c r="EL259" s="113"/>
      <c r="EM259" s="113"/>
      <c r="EN259" s="113"/>
      <c r="EO259" s="113"/>
      <c r="EP259" s="113"/>
      <c r="EQ259" s="113"/>
      <c r="ER259" s="113"/>
      <c r="ES259" s="113"/>
      <c r="ET259" s="113"/>
      <c r="EU259" s="113"/>
      <c r="EV259" s="113"/>
      <c r="EW259" s="113"/>
      <c r="EX259" s="113"/>
      <c r="EY259" s="113"/>
      <c r="EZ259" s="113"/>
      <c r="FA259" s="113"/>
      <c r="FB259" s="113"/>
      <c r="FC259" s="113"/>
      <c r="FD259" s="113"/>
      <c r="FE259" s="113"/>
      <c r="FF259" s="113"/>
      <c r="FG259" s="113"/>
      <c r="FH259" s="113"/>
      <c r="FI259" s="113"/>
      <c r="FJ259" s="113"/>
      <c r="FK259" s="113"/>
      <c r="FL259" s="113"/>
      <c r="FM259" s="113"/>
      <c r="FN259" s="113"/>
      <c r="FO259" s="113"/>
      <c r="FP259" s="113"/>
      <c r="FQ259" s="113"/>
      <c r="FR259" s="113"/>
      <c r="FS259" s="113"/>
      <c r="FT259" s="113"/>
      <c r="FU259" s="113"/>
      <c r="FV259" s="113"/>
      <c r="FW259" s="113"/>
      <c r="FX259" s="113"/>
      <c r="FY259" s="113"/>
      <c r="FZ259" s="113"/>
      <c r="GA259" s="113"/>
      <c r="GB259" s="113"/>
      <c r="GC259" s="113"/>
      <c r="GD259" s="113"/>
      <c r="GE259" s="113"/>
      <c r="GF259" s="113"/>
      <c r="GG259" s="113"/>
      <c r="GH259" s="113"/>
      <c r="GI259" s="113"/>
      <c r="GJ259" s="113"/>
      <c r="GK259" s="113"/>
      <c r="GL259" s="113"/>
      <c r="GM259" s="113"/>
    </row>
    <row r="260" spans="1:195" ht="11.25" hidden="1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  <c r="CL260" s="113"/>
      <c r="CM260" s="113"/>
      <c r="CN260" s="113"/>
      <c r="CO260" s="113"/>
      <c r="CP260" s="113"/>
      <c r="CQ260" s="113"/>
      <c r="CR260" s="113"/>
      <c r="CS260" s="113"/>
      <c r="CT260" s="113"/>
      <c r="CU260" s="113"/>
      <c r="CV260" s="113"/>
      <c r="CW260" s="113"/>
      <c r="CX260" s="113"/>
      <c r="CY260" s="113"/>
      <c r="CZ260" s="113"/>
      <c r="DA260" s="113"/>
      <c r="DB260" s="113"/>
      <c r="DC260" s="113"/>
      <c r="DD260" s="113"/>
      <c r="DE260" s="113"/>
      <c r="DF260" s="113"/>
      <c r="DG260" s="113"/>
      <c r="DH260" s="113"/>
      <c r="DI260" s="113"/>
      <c r="DJ260" s="113"/>
      <c r="DK260" s="113"/>
      <c r="DL260" s="113"/>
      <c r="DM260" s="113"/>
      <c r="DN260" s="113"/>
      <c r="DO260" s="113"/>
      <c r="DP260" s="113"/>
      <c r="DQ260" s="113"/>
      <c r="DR260" s="113"/>
      <c r="DS260" s="113"/>
      <c r="DT260" s="113"/>
      <c r="DU260" s="113"/>
      <c r="DV260" s="113"/>
      <c r="DW260" s="113"/>
      <c r="DX260" s="113"/>
      <c r="DY260" s="113"/>
      <c r="DZ260" s="113"/>
      <c r="EA260" s="113"/>
      <c r="EB260" s="113"/>
      <c r="EC260" s="113"/>
      <c r="ED260" s="113"/>
      <c r="EE260" s="113"/>
      <c r="EF260" s="113"/>
      <c r="EG260" s="113"/>
      <c r="EH260" s="113"/>
      <c r="EI260" s="113"/>
      <c r="EJ260" s="113"/>
      <c r="EK260" s="113"/>
      <c r="EL260" s="113"/>
      <c r="EM260" s="113"/>
      <c r="EN260" s="113"/>
      <c r="EO260" s="113"/>
      <c r="EP260" s="113"/>
      <c r="EQ260" s="113"/>
      <c r="ER260" s="113"/>
      <c r="ES260" s="113"/>
      <c r="ET260" s="113"/>
      <c r="EU260" s="113"/>
      <c r="EV260" s="113"/>
      <c r="EW260" s="113"/>
      <c r="EX260" s="113"/>
      <c r="EY260" s="113"/>
      <c r="EZ260" s="113"/>
      <c r="FA260" s="113"/>
      <c r="FB260" s="113"/>
      <c r="FC260" s="113"/>
      <c r="FD260" s="113"/>
      <c r="FE260" s="113"/>
      <c r="FF260" s="113"/>
      <c r="FG260" s="113"/>
      <c r="FH260" s="113"/>
      <c r="FI260" s="113"/>
      <c r="FJ260" s="113"/>
      <c r="FK260" s="113"/>
      <c r="FL260" s="113"/>
      <c r="FM260" s="113"/>
      <c r="FN260" s="113"/>
      <c r="FO260" s="113"/>
      <c r="FP260" s="113"/>
      <c r="FQ260" s="113"/>
      <c r="FR260" s="113"/>
      <c r="FS260" s="113"/>
      <c r="FT260" s="113"/>
      <c r="FU260" s="113"/>
      <c r="FV260" s="113"/>
      <c r="FW260" s="113"/>
      <c r="FX260" s="113"/>
      <c r="FY260" s="113"/>
      <c r="FZ260" s="113"/>
      <c r="GA260" s="113"/>
      <c r="GB260" s="113"/>
      <c r="GC260" s="113"/>
      <c r="GD260" s="113"/>
      <c r="GE260" s="113"/>
      <c r="GF260" s="113"/>
      <c r="GG260" s="113"/>
      <c r="GH260" s="113"/>
      <c r="GI260" s="113"/>
      <c r="GJ260" s="113"/>
      <c r="GK260" s="113"/>
      <c r="GL260" s="113"/>
      <c r="GM260" s="113"/>
    </row>
    <row r="261" spans="1:195" ht="11.25" hidden="1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3"/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/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/>
      <c r="DL261" s="113"/>
      <c r="DM261" s="113"/>
      <c r="DN261" s="113"/>
      <c r="DO261" s="113"/>
      <c r="DP261" s="113"/>
      <c r="DQ261" s="113"/>
      <c r="DR261" s="113"/>
      <c r="DS261" s="113"/>
      <c r="DT261" s="113"/>
      <c r="DU261" s="113"/>
      <c r="DV261" s="113"/>
      <c r="DW261" s="113"/>
      <c r="DX261" s="113"/>
      <c r="DY261" s="113"/>
      <c r="DZ261" s="113"/>
      <c r="EA261" s="113"/>
      <c r="EB261" s="113"/>
      <c r="EC261" s="113"/>
      <c r="ED261" s="113"/>
      <c r="EE261" s="113"/>
      <c r="EF261" s="113"/>
      <c r="EG261" s="113"/>
      <c r="EH261" s="113"/>
      <c r="EI261" s="113"/>
      <c r="EJ261" s="113"/>
      <c r="EK261" s="113"/>
      <c r="EL261" s="113"/>
      <c r="EM261" s="113"/>
      <c r="EN261" s="113"/>
      <c r="EO261" s="113"/>
      <c r="EP261" s="113"/>
      <c r="EQ261" s="113"/>
      <c r="ER261" s="113"/>
      <c r="ES261" s="113"/>
      <c r="ET261" s="113"/>
      <c r="EU261" s="113"/>
      <c r="EV261" s="113"/>
      <c r="EW261" s="113"/>
      <c r="EX261" s="113"/>
      <c r="EY261" s="113"/>
      <c r="EZ261" s="113"/>
      <c r="FA261" s="113"/>
      <c r="FB261" s="113"/>
      <c r="FC261" s="113"/>
      <c r="FD261" s="113"/>
      <c r="FE261" s="113"/>
      <c r="FF261" s="113"/>
      <c r="FG261" s="113"/>
      <c r="FH261" s="113"/>
      <c r="FI261" s="113"/>
      <c r="FJ261" s="113"/>
      <c r="FK261" s="113"/>
      <c r="FL261" s="113"/>
      <c r="FM261" s="113"/>
      <c r="FN261" s="113"/>
      <c r="FO261" s="113"/>
      <c r="FP261" s="113"/>
      <c r="FQ261" s="113"/>
      <c r="FR261" s="113"/>
      <c r="FS261" s="113"/>
      <c r="FT261" s="113"/>
      <c r="FU261" s="113"/>
      <c r="FV261" s="113"/>
      <c r="FW261" s="113"/>
      <c r="FX261" s="113"/>
      <c r="FY261" s="113"/>
      <c r="FZ261" s="113"/>
      <c r="GA261" s="113"/>
      <c r="GB261" s="113"/>
      <c r="GC261" s="113"/>
      <c r="GD261" s="113"/>
      <c r="GE261" s="113"/>
      <c r="GF261" s="113"/>
      <c r="GG261" s="113"/>
      <c r="GH261" s="113"/>
      <c r="GI261" s="113"/>
      <c r="GJ261" s="113"/>
      <c r="GK261" s="113"/>
      <c r="GL261" s="113"/>
      <c r="GM261" s="113"/>
    </row>
    <row r="262" spans="1:195" ht="11.25" hidden="1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3"/>
      <c r="CO262" s="113"/>
      <c r="CP262" s="113"/>
      <c r="CQ262" s="113"/>
      <c r="CR262" s="113"/>
      <c r="CS262" s="113"/>
      <c r="CT262" s="113"/>
      <c r="CU262" s="113"/>
      <c r="CV262" s="113"/>
      <c r="CW262" s="113"/>
      <c r="CX262" s="113"/>
      <c r="CY262" s="113"/>
      <c r="CZ262" s="113"/>
      <c r="DA262" s="113"/>
      <c r="DB262" s="113"/>
      <c r="DC262" s="113"/>
      <c r="DD262" s="113"/>
      <c r="DE262" s="113"/>
      <c r="DF262" s="113"/>
      <c r="DG262" s="113"/>
      <c r="DH262" s="113"/>
      <c r="DI262" s="113"/>
      <c r="DJ262" s="113"/>
      <c r="DK262" s="113"/>
      <c r="DL262" s="113"/>
      <c r="DM262" s="113"/>
      <c r="DN262" s="113"/>
      <c r="DO262" s="113"/>
      <c r="DP262" s="113"/>
      <c r="DQ262" s="113"/>
      <c r="DR262" s="113"/>
      <c r="DS262" s="113"/>
      <c r="DT262" s="113"/>
      <c r="DU262" s="113"/>
      <c r="DV262" s="113"/>
      <c r="DW262" s="113"/>
      <c r="DX262" s="113"/>
      <c r="DY262" s="113"/>
      <c r="DZ262" s="113"/>
      <c r="EA262" s="113"/>
      <c r="EB262" s="113"/>
      <c r="EC262" s="113"/>
      <c r="ED262" s="113"/>
      <c r="EE262" s="113"/>
      <c r="EF262" s="113"/>
      <c r="EG262" s="113"/>
      <c r="EH262" s="113"/>
      <c r="EI262" s="113"/>
      <c r="EJ262" s="113"/>
      <c r="EK262" s="113"/>
      <c r="EL262" s="113"/>
      <c r="EM262" s="113"/>
      <c r="EN262" s="113"/>
      <c r="EO262" s="113"/>
      <c r="EP262" s="113"/>
      <c r="EQ262" s="113"/>
      <c r="ER262" s="113"/>
      <c r="ES262" s="113"/>
      <c r="ET262" s="113"/>
      <c r="EU262" s="113"/>
      <c r="EV262" s="113"/>
      <c r="EW262" s="113"/>
      <c r="EX262" s="113"/>
      <c r="EY262" s="113"/>
      <c r="EZ262" s="113"/>
      <c r="FA262" s="113"/>
      <c r="FB262" s="113"/>
      <c r="FC262" s="113"/>
      <c r="FD262" s="113"/>
      <c r="FE262" s="113"/>
      <c r="FF262" s="113"/>
      <c r="FG262" s="113"/>
      <c r="FH262" s="113"/>
      <c r="FI262" s="113"/>
      <c r="FJ262" s="113"/>
      <c r="FK262" s="113"/>
      <c r="FL262" s="113"/>
      <c r="FM262" s="113"/>
      <c r="FN262" s="113"/>
      <c r="FO262" s="113"/>
      <c r="FP262" s="113"/>
      <c r="FQ262" s="113"/>
      <c r="FR262" s="113"/>
      <c r="FS262" s="113"/>
      <c r="FT262" s="113"/>
      <c r="FU262" s="113"/>
      <c r="FV262" s="113"/>
      <c r="FW262" s="113"/>
      <c r="FX262" s="113"/>
      <c r="FY262" s="113"/>
      <c r="FZ262" s="113"/>
      <c r="GA262" s="113"/>
      <c r="GB262" s="113"/>
      <c r="GC262" s="113"/>
      <c r="GD262" s="113"/>
      <c r="GE262" s="113"/>
      <c r="GF262" s="113"/>
      <c r="GG262" s="113"/>
      <c r="GH262" s="113"/>
      <c r="GI262" s="113"/>
      <c r="GJ262" s="113"/>
      <c r="GK262" s="113"/>
      <c r="GL262" s="113"/>
      <c r="GM262" s="113"/>
    </row>
    <row r="263" spans="1:195" ht="11.25" hidden="1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113"/>
      <c r="CA263" s="113"/>
      <c r="CB263" s="113"/>
      <c r="CC263" s="113"/>
      <c r="CD263" s="113"/>
      <c r="CE263" s="113"/>
      <c r="CF263" s="113"/>
      <c r="CG263" s="113"/>
      <c r="CH263" s="113"/>
      <c r="CI263" s="113"/>
      <c r="CJ263" s="113"/>
      <c r="CK263" s="113"/>
      <c r="CL263" s="113"/>
      <c r="CM263" s="113"/>
      <c r="CN263" s="113"/>
      <c r="CO263" s="113"/>
      <c r="CP263" s="113"/>
      <c r="CQ263" s="113"/>
      <c r="CR263" s="113"/>
      <c r="CS263" s="113"/>
      <c r="CT263" s="113"/>
      <c r="CU263" s="113"/>
      <c r="CV263" s="113"/>
      <c r="CW263" s="113"/>
      <c r="CX263" s="113"/>
      <c r="CY263" s="113"/>
      <c r="CZ263" s="113"/>
      <c r="DA263" s="113"/>
      <c r="DB263" s="113"/>
      <c r="DC263" s="113"/>
      <c r="DD263" s="113"/>
      <c r="DE263" s="113"/>
      <c r="DF263" s="113"/>
      <c r="DG263" s="113"/>
      <c r="DH263" s="113"/>
      <c r="DI263" s="113"/>
      <c r="DJ263" s="113"/>
      <c r="DK263" s="113"/>
      <c r="DL263" s="113"/>
      <c r="DM263" s="113"/>
      <c r="DN263" s="113"/>
      <c r="DO263" s="113"/>
      <c r="DP263" s="113"/>
      <c r="DQ263" s="113"/>
      <c r="DR263" s="113"/>
      <c r="DS263" s="113"/>
      <c r="DT263" s="113"/>
      <c r="DU263" s="113"/>
      <c r="DV263" s="113"/>
      <c r="DW263" s="113"/>
      <c r="DX263" s="113"/>
      <c r="DY263" s="113"/>
      <c r="DZ263" s="113"/>
      <c r="EA263" s="113"/>
      <c r="EB263" s="113"/>
      <c r="EC263" s="113"/>
      <c r="ED263" s="113"/>
      <c r="EE263" s="113"/>
      <c r="EF263" s="113"/>
      <c r="EG263" s="113"/>
      <c r="EH263" s="113"/>
      <c r="EI263" s="113"/>
      <c r="EJ263" s="113"/>
      <c r="EK263" s="113"/>
      <c r="EL263" s="113"/>
      <c r="EM263" s="113"/>
      <c r="EN263" s="113"/>
      <c r="EO263" s="113"/>
      <c r="EP263" s="113"/>
      <c r="EQ263" s="113"/>
      <c r="ER263" s="113"/>
      <c r="ES263" s="113"/>
      <c r="ET263" s="113"/>
      <c r="EU263" s="113"/>
      <c r="EV263" s="113"/>
      <c r="EW263" s="113"/>
      <c r="EX263" s="113"/>
      <c r="EY263" s="113"/>
      <c r="EZ263" s="113"/>
      <c r="FA263" s="113"/>
      <c r="FB263" s="113"/>
      <c r="FC263" s="113"/>
      <c r="FD263" s="113"/>
      <c r="FE263" s="113"/>
      <c r="FF263" s="113"/>
      <c r="FG263" s="113"/>
      <c r="FH263" s="113"/>
      <c r="FI263" s="113"/>
      <c r="FJ263" s="113"/>
      <c r="FK263" s="113"/>
      <c r="FL263" s="113"/>
      <c r="FM263" s="113"/>
      <c r="FN263" s="113"/>
      <c r="FO263" s="113"/>
      <c r="FP263" s="113"/>
      <c r="FQ263" s="113"/>
      <c r="FR263" s="113"/>
      <c r="FS263" s="113"/>
      <c r="FT263" s="113"/>
      <c r="FU263" s="113"/>
      <c r="FV263" s="113"/>
      <c r="FW263" s="113"/>
      <c r="FX263" s="113"/>
      <c r="FY263" s="113"/>
      <c r="FZ263" s="113"/>
      <c r="GA263" s="113"/>
      <c r="GB263" s="113"/>
      <c r="GC263" s="113"/>
      <c r="GD263" s="113"/>
      <c r="GE263" s="113"/>
      <c r="GF263" s="113"/>
      <c r="GG263" s="113"/>
      <c r="GH263" s="113"/>
      <c r="GI263" s="113"/>
      <c r="GJ263" s="113"/>
      <c r="GK263" s="113"/>
      <c r="GL263" s="113"/>
      <c r="GM263" s="113"/>
    </row>
    <row r="264" spans="1:195" ht="11.25" hidden="1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3"/>
      <c r="CO264" s="113"/>
      <c r="CP264" s="113"/>
      <c r="CQ264" s="113"/>
      <c r="CR264" s="113"/>
      <c r="CS264" s="113"/>
      <c r="CT264" s="113"/>
      <c r="CU264" s="113"/>
      <c r="CV264" s="113"/>
      <c r="CW264" s="113"/>
      <c r="CX264" s="113"/>
      <c r="CY264" s="113"/>
      <c r="CZ264" s="113"/>
      <c r="DA264" s="113"/>
      <c r="DB264" s="113"/>
      <c r="DC264" s="113"/>
      <c r="DD264" s="113"/>
      <c r="DE264" s="113"/>
      <c r="DF264" s="113"/>
      <c r="DG264" s="113"/>
      <c r="DH264" s="113"/>
      <c r="DI264" s="113"/>
      <c r="DJ264" s="113"/>
      <c r="DK264" s="113"/>
      <c r="DL264" s="113"/>
      <c r="DM264" s="113"/>
      <c r="DN264" s="113"/>
      <c r="DO264" s="113"/>
      <c r="DP264" s="113"/>
      <c r="DQ264" s="113"/>
      <c r="DR264" s="113"/>
      <c r="DS264" s="113"/>
      <c r="DT264" s="113"/>
      <c r="DU264" s="113"/>
      <c r="DV264" s="113"/>
      <c r="DW264" s="113"/>
      <c r="DX264" s="113"/>
      <c r="DY264" s="113"/>
      <c r="DZ264" s="113"/>
      <c r="EA264" s="113"/>
      <c r="EB264" s="113"/>
      <c r="EC264" s="113"/>
      <c r="ED264" s="113"/>
      <c r="EE264" s="113"/>
      <c r="EF264" s="113"/>
      <c r="EG264" s="113"/>
      <c r="EH264" s="113"/>
      <c r="EI264" s="113"/>
      <c r="EJ264" s="113"/>
      <c r="EK264" s="113"/>
      <c r="EL264" s="113"/>
      <c r="EM264" s="113"/>
      <c r="EN264" s="113"/>
      <c r="EO264" s="113"/>
      <c r="EP264" s="113"/>
      <c r="EQ264" s="113"/>
      <c r="ER264" s="113"/>
      <c r="ES264" s="113"/>
      <c r="ET264" s="113"/>
      <c r="EU264" s="113"/>
      <c r="EV264" s="113"/>
      <c r="EW264" s="113"/>
      <c r="EX264" s="113"/>
      <c r="EY264" s="113"/>
      <c r="EZ264" s="113"/>
      <c r="FA264" s="113"/>
      <c r="FB264" s="113"/>
      <c r="FC264" s="113"/>
      <c r="FD264" s="113"/>
      <c r="FE264" s="113"/>
      <c r="FF264" s="113"/>
      <c r="FG264" s="113"/>
      <c r="FH264" s="113"/>
      <c r="FI264" s="113"/>
      <c r="FJ264" s="113"/>
      <c r="FK264" s="113"/>
      <c r="FL264" s="113"/>
      <c r="FM264" s="113"/>
      <c r="FN264" s="113"/>
      <c r="FO264" s="113"/>
      <c r="FP264" s="113"/>
      <c r="FQ264" s="113"/>
      <c r="FR264" s="113"/>
      <c r="FS264" s="113"/>
      <c r="FT264" s="113"/>
      <c r="FU264" s="113"/>
      <c r="FV264" s="113"/>
      <c r="FW264" s="113"/>
      <c r="FX264" s="113"/>
      <c r="FY264" s="113"/>
      <c r="FZ264" s="113"/>
      <c r="GA264" s="113"/>
      <c r="GB264" s="113"/>
      <c r="GC264" s="113"/>
      <c r="GD264" s="113"/>
      <c r="GE264" s="113"/>
      <c r="GF264" s="113"/>
      <c r="GG264" s="113"/>
      <c r="GH264" s="113"/>
      <c r="GI264" s="113"/>
      <c r="GJ264" s="113"/>
      <c r="GK264" s="113"/>
      <c r="GL264" s="113"/>
      <c r="GM264" s="113"/>
    </row>
    <row r="265" spans="1:195" ht="11.25" hidden="1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113"/>
      <c r="CL265" s="113"/>
      <c r="CM265" s="113"/>
      <c r="CN265" s="113"/>
      <c r="CO265" s="113"/>
      <c r="CP265" s="113"/>
      <c r="CQ265" s="113"/>
      <c r="CR265" s="113"/>
      <c r="CS265" s="113"/>
      <c r="CT265" s="113"/>
      <c r="CU265" s="113"/>
      <c r="CV265" s="113"/>
      <c r="CW265" s="113"/>
      <c r="CX265" s="113"/>
      <c r="CY265" s="113"/>
      <c r="CZ265" s="113"/>
      <c r="DA265" s="113"/>
      <c r="DB265" s="113"/>
      <c r="DC265" s="113"/>
      <c r="DD265" s="113"/>
      <c r="DE265" s="113"/>
      <c r="DF265" s="113"/>
      <c r="DG265" s="113"/>
      <c r="DH265" s="113"/>
      <c r="DI265" s="113"/>
      <c r="DJ265" s="113"/>
      <c r="DK265" s="113"/>
      <c r="DL265" s="113"/>
      <c r="DM265" s="113"/>
      <c r="DN265" s="113"/>
      <c r="DO265" s="113"/>
      <c r="DP265" s="113"/>
      <c r="DQ265" s="113"/>
      <c r="DR265" s="113"/>
      <c r="DS265" s="113"/>
      <c r="DT265" s="113"/>
      <c r="DU265" s="113"/>
      <c r="DV265" s="113"/>
      <c r="DW265" s="113"/>
      <c r="DX265" s="113"/>
      <c r="DY265" s="113"/>
      <c r="DZ265" s="113"/>
      <c r="EA265" s="113"/>
      <c r="EB265" s="113"/>
      <c r="EC265" s="113"/>
      <c r="ED265" s="113"/>
      <c r="EE265" s="113"/>
      <c r="EF265" s="113"/>
      <c r="EG265" s="113"/>
      <c r="EH265" s="113"/>
      <c r="EI265" s="113"/>
      <c r="EJ265" s="113"/>
      <c r="EK265" s="113"/>
      <c r="EL265" s="113"/>
      <c r="EM265" s="113"/>
      <c r="EN265" s="113"/>
      <c r="EO265" s="113"/>
      <c r="EP265" s="113"/>
      <c r="EQ265" s="113"/>
      <c r="ER265" s="113"/>
      <c r="ES265" s="113"/>
      <c r="ET265" s="113"/>
      <c r="EU265" s="113"/>
      <c r="EV265" s="113"/>
      <c r="EW265" s="113"/>
      <c r="EX265" s="113"/>
      <c r="EY265" s="113"/>
      <c r="EZ265" s="113"/>
      <c r="FA265" s="113"/>
      <c r="FB265" s="113"/>
      <c r="FC265" s="113"/>
      <c r="FD265" s="113"/>
      <c r="FE265" s="113"/>
      <c r="FF265" s="113"/>
      <c r="FG265" s="113"/>
      <c r="FH265" s="113"/>
      <c r="FI265" s="113"/>
      <c r="FJ265" s="113"/>
      <c r="FK265" s="113"/>
      <c r="FL265" s="113"/>
      <c r="FM265" s="113"/>
      <c r="FN265" s="113"/>
      <c r="FO265" s="113"/>
      <c r="FP265" s="113"/>
      <c r="FQ265" s="113"/>
      <c r="FR265" s="113"/>
      <c r="FS265" s="113"/>
      <c r="FT265" s="113"/>
      <c r="FU265" s="113"/>
      <c r="FV265" s="113"/>
      <c r="FW265" s="113"/>
      <c r="FX265" s="113"/>
      <c r="FY265" s="113"/>
      <c r="FZ265" s="113"/>
      <c r="GA265" s="113"/>
      <c r="GB265" s="113"/>
      <c r="GC265" s="113"/>
      <c r="GD265" s="113"/>
      <c r="GE265" s="113"/>
      <c r="GF265" s="113"/>
      <c r="GG265" s="113"/>
      <c r="GH265" s="113"/>
      <c r="GI265" s="113"/>
      <c r="GJ265" s="113"/>
      <c r="GK265" s="113"/>
      <c r="GL265" s="113"/>
      <c r="GM265" s="113"/>
    </row>
    <row r="266" spans="1:195" ht="11.25" hidden="1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F266" s="113"/>
      <c r="BG266" s="113"/>
      <c r="BH266" s="113"/>
      <c r="BI266" s="113"/>
      <c r="BJ266" s="113"/>
      <c r="BK266" s="113"/>
      <c r="BL266" s="113"/>
      <c r="BM266" s="113"/>
      <c r="BN266" s="113"/>
      <c r="BO266" s="113"/>
      <c r="BP266" s="113"/>
      <c r="BQ266" s="113"/>
      <c r="BR266" s="113"/>
      <c r="BS266" s="113"/>
      <c r="BT266" s="113"/>
      <c r="BU266" s="113"/>
      <c r="BV266" s="113"/>
      <c r="BW266" s="113"/>
      <c r="BX266" s="113"/>
      <c r="BY266" s="113"/>
      <c r="BZ266" s="113"/>
      <c r="CA266" s="113"/>
      <c r="CB266" s="113"/>
      <c r="CC266" s="113"/>
      <c r="CD266" s="113"/>
      <c r="CE266" s="113"/>
      <c r="CF266" s="113"/>
      <c r="CG266" s="113"/>
      <c r="CH266" s="113"/>
      <c r="CI266" s="113"/>
      <c r="CJ266" s="113"/>
      <c r="CK266" s="113"/>
      <c r="CL266" s="113"/>
      <c r="CM266" s="113"/>
      <c r="CN266" s="113"/>
      <c r="CO266" s="113"/>
      <c r="CP266" s="113"/>
      <c r="CQ266" s="113"/>
      <c r="CR266" s="113"/>
      <c r="CS266" s="113"/>
      <c r="CT266" s="113"/>
      <c r="CU266" s="113"/>
      <c r="CV266" s="113"/>
      <c r="CW266" s="113"/>
      <c r="CX266" s="113"/>
      <c r="CY266" s="113"/>
      <c r="CZ266" s="113"/>
      <c r="DA266" s="113"/>
      <c r="DB266" s="113"/>
      <c r="DC266" s="113"/>
      <c r="DD266" s="113"/>
      <c r="DE266" s="113"/>
      <c r="DF266" s="113"/>
      <c r="DG266" s="113"/>
      <c r="DH266" s="113"/>
      <c r="DI266" s="113"/>
      <c r="DJ266" s="113"/>
      <c r="DK266" s="113"/>
      <c r="DL266" s="113"/>
      <c r="DM266" s="113"/>
      <c r="DN266" s="113"/>
      <c r="DO266" s="113"/>
      <c r="DP266" s="113"/>
      <c r="DQ266" s="113"/>
      <c r="DR266" s="113"/>
      <c r="DS266" s="113"/>
      <c r="DT266" s="113"/>
      <c r="DU266" s="113"/>
      <c r="DV266" s="113"/>
      <c r="DW266" s="113"/>
      <c r="DX266" s="113"/>
      <c r="DY266" s="113"/>
      <c r="DZ266" s="113"/>
      <c r="EA266" s="113"/>
      <c r="EB266" s="113"/>
      <c r="EC266" s="113"/>
      <c r="ED266" s="113"/>
      <c r="EE266" s="113"/>
      <c r="EF266" s="113"/>
      <c r="EG266" s="113"/>
      <c r="EH266" s="113"/>
      <c r="EI266" s="113"/>
      <c r="EJ266" s="113"/>
      <c r="EK266" s="113"/>
      <c r="EL266" s="113"/>
      <c r="EM266" s="113"/>
      <c r="EN266" s="113"/>
      <c r="EO266" s="113"/>
      <c r="EP266" s="113"/>
      <c r="EQ266" s="113"/>
      <c r="ER266" s="113"/>
      <c r="ES266" s="113"/>
      <c r="ET266" s="113"/>
      <c r="EU266" s="113"/>
      <c r="EV266" s="113"/>
      <c r="EW266" s="113"/>
      <c r="EX266" s="113"/>
      <c r="EY266" s="113"/>
      <c r="EZ266" s="113"/>
      <c r="FA266" s="113"/>
      <c r="FB266" s="113"/>
      <c r="FC266" s="113"/>
      <c r="FD266" s="113"/>
      <c r="FE266" s="113"/>
      <c r="FF266" s="113"/>
      <c r="FG266" s="113"/>
      <c r="FH266" s="113"/>
      <c r="FI266" s="113"/>
      <c r="FJ266" s="113"/>
      <c r="FK266" s="113"/>
      <c r="FL266" s="113"/>
      <c r="FM266" s="113"/>
      <c r="FN266" s="113"/>
      <c r="FO266" s="113"/>
      <c r="FP266" s="113"/>
      <c r="FQ266" s="113"/>
      <c r="FR266" s="113"/>
      <c r="FS266" s="113"/>
      <c r="FT266" s="113"/>
      <c r="FU266" s="113"/>
      <c r="FV266" s="113"/>
      <c r="FW266" s="113"/>
      <c r="FX266" s="113"/>
      <c r="FY266" s="113"/>
      <c r="FZ266" s="113"/>
      <c r="GA266" s="113"/>
      <c r="GB266" s="113"/>
      <c r="GC266" s="113"/>
      <c r="GD266" s="113"/>
      <c r="GE266" s="113"/>
      <c r="GF266" s="113"/>
      <c r="GG266" s="113"/>
      <c r="GH266" s="113"/>
      <c r="GI266" s="113"/>
      <c r="GJ266" s="113"/>
      <c r="GK266" s="113"/>
      <c r="GL266" s="113"/>
      <c r="GM266" s="113"/>
    </row>
    <row r="267" spans="1:195" ht="11.25" hidden="1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BP267" s="113"/>
      <c r="BQ267" s="113"/>
      <c r="BR267" s="113"/>
      <c r="BS267" s="113"/>
      <c r="BT267" s="113"/>
      <c r="BU267" s="113"/>
      <c r="BV267" s="113"/>
      <c r="BW267" s="113"/>
      <c r="BX267" s="113"/>
      <c r="BY267" s="113"/>
      <c r="BZ267" s="113"/>
      <c r="CA267" s="113"/>
      <c r="CB267" s="113"/>
      <c r="CC267" s="113"/>
      <c r="CD267" s="113"/>
      <c r="CE267" s="113"/>
      <c r="CF267" s="113"/>
      <c r="CG267" s="113"/>
      <c r="CH267" s="113"/>
      <c r="CI267" s="113"/>
      <c r="CJ267" s="113"/>
      <c r="CK267" s="113"/>
      <c r="CL267" s="113"/>
      <c r="CM267" s="113"/>
      <c r="CN267" s="113"/>
      <c r="CO267" s="113"/>
      <c r="CP267" s="113"/>
      <c r="CQ267" s="113"/>
      <c r="CR267" s="113"/>
      <c r="CS267" s="113"/>
      <c r="CT267" s="113"/>
      <c r="CU267" s="113"/>
      <c r="CV267" s="113"/>
      <c r="CW267" s="113"/>
      <c r="CX267" s="113"/>
      <c r="CY267" s="113"/>
      <c r="CZ267" s="113"/>
      <c r="DA267" s="113"/>
      <c r="DB267" s="113"/>
      <c r="DC267" s="113"/>
      <c r="DD267" s="113"/>
      <c r="DE267" s="113"/>
      <c r="DF267" s="113"/>
      <c r="DG267" s="113"/>
      <c r="DH267" s="113"/>
      <c r="DI267" s="113"/>
      <c r="DJ267" s="113"/>
      <c r="DK267" s="113"/>
      <c r="DL267" s="113"/>
      <c r="DM267" s="113"/>
      <c r="DN267" s="113"/>
      <c r="DO267" s="113"/>
      <c r="DP267" s="113"/>
      <c r="DQ267" s="113"/>
      <c r="DR267" s="113"/>
      <c r="DS267" s="113"/>
      <c r="DT267" s="113"/>
      <c r="DU267" s="113"/>
      <c r="DV267" s="113"/>
      <c r="DW267" s="113"/>
      <c r="DX267" s="113"/>
      <c r="DY267" s="113"/>
      <c r="DZ267" s="113"/>
      <c r="EA267" s="113"/>
      <c r="EB267" s="113"/>
      <c r="EC267" s="113"/>
      <c r="ED267" s="113"/>
      <c r="EE267" s="113"/>
      <c r="EF267" s="113"/>
      <c r="EG267" s="113"/>
      <c r="EH267" s="113"/>
      <c r="EI267" s="113"/>
      <c r="EJ267" s="113"/>
      <c r="EK267" s="113"/>
      <c r="EL267" s="113"/>
      <c r="EM267" s="113"/>
      <c r="EN267" s="113"/>
      <c r="EO267" s="113"/>
      <c r="EP267" s="113"/>
      <c r="EQ267" s="113"/>
      <c r="ER267" s="113"/>
      <c r="ES267" s="113"/>
      <c r="ET267" s="113"/>
      <c r="EU267" s="113"/>
      <c r="EV267" s="113"/>
      <c r="EW267" s="113"/>
      <c r="EX267" s="113"/>
      <c r="EY267" s="113"/>
      <c r="EZ267" s="113"/>
      <c r="FA267" s="113"/>
      <c r="FB267" s="113"/>
      <c r="FC267" s="113"/>
      <c r="FD267" s="113"/>
      <c r="FE267" s="113"/>
      <c r="FF267" s="113"/>
      <c r="FG267" s="113"/>
      <c r="FH267" s="113"/>
      <c r="FI267" s="113"/>
      <c r="FJ267" s="113"/>
      <c r="FK267" s="113"/>
      <c r="FL267" s="113"/>
      <c r="FM267" s="113"/>
      <c r="FN267" s="113"/>
      <c r="FO267" s="113"/>
      <c r="FP267" s="113"/>
      <c r="FQ267" s="113"/>
      <c r="FR267" s="113"/>
      <c r="FS267" s="113"/>
      <c r="FT267" s="113"/>
      <c r="FU267" s="113"/>
      <c r="FV267" s="113"/>
      <c r="FW267" s="113"/>
      <c r="FX267" s="113"/>
      <c r="FY267" s="113"/>
      <c r="FZ267" s="113"/>
      <c r="GA267" s="113"/>
      <c r="GB267" s="113"/>
      <c r="GC267" s="113"/>
      <c r="GD267" s="113"/>
      <c r="GE267" s="113"/>
      <c r="GF267" s="113"/>
      <c r="GG267" s="113"/>
      <c r="GH267" s="113"/>
      <c r="GI267" s="113"/>
      <c r="GJ267" s="113"/>
      <c r="GK267" s="113"/>
      <c r="GL267" s="113"/>
      <c r="GM267" s="113"/>
    </row>
    <row r="268" spans="1:195" ht="11.25" hidden="1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3"/>
      <c r="BD268" s="113"/>
      <c r="BE268" s="113"/>
      <c r="BF268" s="113"/>
      <c r="BG268" s="113"/>
      <c r="BH268" s="113"/>
      <c r="BI268" s="113"/>
      <c r="BJ268" s="113"/>
      <c r="BK268" s="113"/>
      <c r="BL268" s="113"/>
      <c r="BM268" s="113"/>
      <c r="BN268" s="113"/>
      <c r="BO268" s="113"/>
      <c r="BP268" s="113"/>
      <c r="BQ268" s="113"/>
      <c r="BR268" s="113"/>
      <c r="BS268" s="113"/>
      <c r="BT268" s="113"/>
      <c r="BU268" s="113"/>
      <c r="BV268" s="113"/>
      <c r="BW268" s="113"/>
      <c r="BX268" s="113"/>
      <c r="BY268" s="113"/>
      <c r="BZ268" s="113"/>
      <c r="CA268" s="113"/>
      <c r="CB268" s="113"/>
      <c r="CC268" s="113"/>
      <c r="CD268" s="113"/>
      <c r="CE268" s="113"/>
      <c r="CF268" s="113"/>
      <c r="CG268" s="113"/>
      <c r="CH268" s="113"/>
      <c r="CI268" s="113"/>
      <c r="CJ268" s="113"/>
      <c r="CK268" s="113"/>
      <c r="CL268" s="113"/>
      <c r="CM268" s="113"/>
      <c r="CN268" s="113"/>
      <c r="CO268" s="113"/>
      <c r="CP268" s="113"/>
      <c r="CQ268" s="113"/>
      <c r="CR268" s="113"/>
      <c r="CS268" s="113"/>
      <c r="CT268" s="113"/>
      <c r="CU268" s="113"/>
      <c r="CV268" s="113"/>
      <c r="CW268" s="113"/>
      <c r="CX268" s="113"/>
      <c r="CY268" s="113"/>
      <c r="CZ268" s="113"/>
      <c r="DA268" s="113"/>
      <c r="DB268" s="113"/>
      <c r="DC268" s="113"/>
      <c r="DD268" s="113"/>
      <c r="DE268" s="113"/>
      <c r="DF268" s="113"/>
      <c r="DG268" s="113"/>
      <c r="DH268" s="113"/>
      <c r="DI268" s="113"/>
      <c r="DJ268" s="113"/>
      <c r="DK268" s="113"/>
      <c r="DL268" s="113"/>
      <c r="DM268" s="113"/>
      <c r="DN268" s="113"/>
      <c r="DO268" s="113"/>
      <c r="DP268" s="113"/>
      <c r="DQ268" s="113"/>
      <c r="DR268" s="113"/>
      <c r="DS268" s="113"/>
      <c r="DT268" s="113"/>
      <c r="DU268" s="113"/>
      <c r="DV268" s="113"/>
      <c r="DW268" s="113"/>
      <c r="DX268" s="113"/>
      <c r="DY268" s="113"/>
      <c r="DZ268" s="113"/>
      <c r="EA268" s="113"/>
      <c r="EB268" s="113"/>
      <c r="EC268" s="113"/>
      <c r="ED268" s="113"/>
      <c r="EE268" s="113"/>
      <c r="EF268" s="113"/>
      <c r="EG268" s="113"/>
      <c r="EH268" s="113"/>
      <c r="EI268" s="113"/>
      <c r="EJ268" s="113"/>
      <c r="EK268" s="113"/>
      <c r="EL268" s="113"/>
      <c r="EM268" s="113"/>
      <c r="EN268" s="113"/>
      <c r="EO268" s="113"/>
      <c r="EP268" s="113"/>
      <c r="EQ268" s="113"/>
      <c r="ER268" s="113"/>
      <c r="ES268" s="113"/>
      <c r="ET268" s="113"/>
      <c r="EU268" s="113"/>
      <c r="EV268" s="113"/>
      <c r="EW268" s="113"/>
      <c r="EX268" s="113"/>
      <c r="EY268" s="113"/>
      <c r="EZ268" s="113"/>
      <c r="FA268" s="113"/>
      <c r="FB268" s="113"/>
      <c r="FC268" s="113"/>
      <c r="FD268" s="113"/>
      <c r="FE268" s="113"/>
      <c r="FF268" s="113"/>
      <c r="FG268" s="113"/>
      <c r="FH268" s="113"/>
      <c r="FI268" s="113"/>
      <c r="FJ268" s="113"/>
      <c r="FK268" s="113"/>
      <c r="FL268" s="113"/>
      <c r="FM268" s="113"/>
      <c r="FN268" s="113"/>
      <c r="FO268" s="113"/>
      <c r="FP268" s="113"/>
      <c r="FQ268" s="113"/>
      <c r="FR268" s="113"/>
      <c r="FS268" s="113"/>
      <c r="FT268" s="113"/>
      <c r="FU268" s="113"/>
      <c r="FV268" s="113"/>
      <c r="FW268" s="113"/>
      <c r="FX268" s="113"/>
      <c r="FY268" s="113"/>
      <c r="FZ268" s="113"/>
      <c r="GA268" s="113"/>
      <c r="GB268" s="113"/>
      <c r="GC268" s="113"/>
      <c r="GD268" s="113"/>
      <c r="GE268" s="113"/>
      <c r="GF268" s="113"/>
      <c r="GG268" s="113"/>
      <c r="GH268" s="113"/>
      <c r="GI268" s="113"/>
      <c r="GJ268" s="113"/>
      <c r="GK268" s="113"/>
      <c r="GL268" s="113"/>
      <c r="GM268" s="113"/>
    </row>
    <row r="269" spans="1:195" ht="11.25" hidden="1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  <c r="BC269" s="113"/>
      <c r="BD269" s="113"/>
      <c r="BE269" s="113"/>
      <c r="BF269" s="113"/>
      <c r="BG269" s="113"/>
      <c r="BH269" s="113"/>
      <c r="BI269" s="113"/>
      <c r="BJ269" s="113"/>
      <c r="BK269" s="113"/>
      <c r="BL269" s="113"/>
      <c r="BM269" s="113"/>
      <c r="BN269" s="113"/>
      <c r="BO269" s="113"/>
      <c r="BP269" s="113"/>
      <c r="BQ269" s="113"/>
      <c r="BR269" s="113"/>
      <c r="BS269" s="113"/>
      <c r="BT269" s="113"/>
      <c r="BU269" s="113"/>
      <c r="BV269" s="113"/>
      <c r="BW269" s="113"/>
      <c r="BX269" s="113"/>
      <c r="BY269" s="113"/>
      <c r="BZ269" s="113"/>
      <c r="CA269" s="113"/>
      <c r="CB269" s="113"/>
      <c r="CC269" s="113"/>
      <c r="CD269" s="113"/>
      <c r="CE269" s="113"/>
      <c r="CF269" s="113"/>
      <c r="CG269" s="113"/>
      <c r="CH269" s="113"/>
      <c r="CI269" s="113"/>
      <c r="CJ269" s="113"/>
      <c r="CK269" s="113"/>
      <c r="CL269" s="113"/>
      <c r="CM269" s="113"/>
      <c r="CN269" s="113"/>
      <c r="CO269" s="113"/>
      <c r="CP269" s="113"/>
      <c r="CQ269" s="113"/>
      <c r="CR269" s="113"/>
      <c r="CS269" s="113"/>
      <c r="CT269" s="113"/>
      <c r="CU269" s="113"/>
      <c r="CV269" s="113"/>
      <c r="CW269" s="113"/>
      <c r="CX269" s="113"/>
      <c r="CY269" s="113"/>
      <c r="CZ269" s="113"/>
      <c r="DA269" s="113"/>
      <c r="DB269" s="113"/>
      <c r="DC269" s="113"/>
      <c r="DD269" s="113"/>
      <c r="DE269" s="113"/>
      <c r="DF269" s="113"/>
      <c r="DG269" s="113"/>
      <c r="DH269" s="113"/>
      <c r="DI269" s="113"/>
      <c r="DJ269" s="113"/>
      <c r="DK269" s="113"/>
      <c r="DL269" s="113"/>
      <c r="DM269" s="113"/>
      <c r="DN269" s="113"/>
      <c r="DO269" s="113"/>
      <c r="DP269" s="113"/>
      <c r="DQ269" s="113"/>
      <c r="DR269" s="113"/>
      <c r="DS269" s="113"/>
      <c r="DT269" s="113"/>
      <c r="DU269" s="113"/>
      <c r="DV269" s="113"/>
      <c r="DW269" s="113"/>
      <c r="DX269" s="113"/>
      <c r="DY269" s="113"/>
      <c r="DZ269" s="113"/>
      <c r="EA269" s="113"/>
      <c r="EB269" s="113"/>
      <c r="EC269" s="113"/>
      <c r="ED269" s="113"/>
      <c r="EE269" s="113"/>
      <c r="EF269" s="113"/>
      <c r="EG269" s="113"/>
      <c r="EH269" s="113"/>
      <c r="EI269" s="113"/>
      <c r="EJ269" s="113"/>
      <c r="EK269" s="113"/>
      <c r="EL269" s="113"/>
      <c r="EM269" s="113"/>
      <c r="EN269" s="113"/>
      <c r="EO269" s="113"/>
      <c r="EP269" s="113"/>
      <c r="EQ269" s="113"/>
      <c r="ER269" s="113"/>
      <c r="ES269" s="113"/>
      <c r="ET269" s="113"/>
      <c r="EU269" s="113"/>
      <c r="EV269" s="113"/>
      <c r="EW269" s="113"/>
      <c r="EX269" s="113"/>
      <c r="EY269" s="113"/>
      <c r="EZ269" s="113"/>
      <c r="FA269" s="113"/>
      <c r="FB269" s="113"/>
      <c r="FC269" s="113"/>
      <c r="FD269" s="113"/>
      <c r="FE269" s="113"/>
      <c r="FF269" s="113"/>
      <c r="FG269" s="113"/>
      <c r="FH269" s="113"/>
      <c r="FI269" s="113"/>
      <c r="FJ269" s="113"/>
      <c r="FK269" s="113"/>
      <c r="FL269" s="113"/>
      <c r="FM269" s="113"/>
      <c r="FN269" s="113"/>
      <c r="FO269" s="113"/>
      <c r="FP269" s="113"/>
      <c r="FQ269" s="113"/>
      <c r="FR269" s="113"/>
      <c r="FS269" s="113"/>
      <c r="FT269" s="113"/>
      <c r="FU269" s="113"/>
      <c r="FV269" s="113"/>
      <c r="FW269" s="113"/>
      <c r="FX269" s="113"/>
      <c r="FY269" s="113"/>
      <c r="FZ269" s="113"/>
      <c r="GA269" s="113"/>
      <c r="GB269" s="113"/>
      <c r="GC269" s="113"/>
      <c r="GD269" s="113"/>
      <c r="GE269" s="113"/>
      <c r="GF269" s="113"/>
      <c r="GG269" s="113"/>
      <c r="GH269" s="113"/>
      <c r="GI269" s="113"/>
      <c r="GJ269" s="113"/>
      <c r="GK269" s="113"/>
      <c r="GL269" s="113"/>
      <c r="GM269" s="113"/>
    </row>
    <row r="270" spans="1:195" ht="11.25" hidden="1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13"/>
      <c r="BT270" s="113"/>
      <c r="BU270" s="113"/>
      <c r="BV270" s="113"/>
      <c r="BW270" s="113"/>
      <c r="BX270" s="113"/>
      <c r="BY270" s="113"/>
      <c r="BZ270" s="113"/>
      <c r="CA270" s="113"/>
      <c r="CB270" s="113"/>
      <c r="CC270" s="113"/>
      <c r="CD270" s="113"/>
      <c r="CE270" s="113"/>
      <c r="CF270" s="113"/>
      <c r="CG270" s="113"/>
      <c r="CH270" s="113"/>
      <c r="CI270" s="113"/>
      <c r="CJ270" s="113"/>
      <c r="CK270" s="113"/>
      <c r="CL270" s="113"/>
      <c r="CM270" s="113"/>
      <c r="CN270" s="113"/>
      <c r="CO270" s="113"/>
      <c r="CP270" s="113"/>
      <c r="CQ270" s="113"/>
      <c r="CR270" s="113"/>
      <c r="CS270" s="113"/>
      <c r="CT270" s="113"/>
      <c r="CU270" s="113"/>
      <c r="CV270" s="113"/>
      <c r="CW270" s="113"/>
      <c r="CX270" s="113"/>
      <c r="CY270" s="113"/>
      <c r="CZ270" s="113"/>
      <c r="DA270" s="113"/>
      <c r="DB270" s="113"/>
      <c r="DC270" s="113"/>
      <c r="DD270" s="113"/>
      <c r="DE270" s="113"/>
      <c r="DF270" s="113"/>
      <c r="DG270" s="113"/>
      <c r="DH270" s="113"/>
      <c r="DI270" s="113"/>
      <c r="DJ270" s="113"/>
      <c r="DK270" s="113"/>
      <c r="DL270" s="113"/>
      <c r="DM270" s="113"/>
      <c r="DN270" s="113"/>
      <c r="DO270" s="113"/>
      <c r="DP270" s="113"/>
      <c r="DQ270" s="113"/>
      <c r="DR270" s="113"/>
      <c r="DS270" s="113"/>
      <c r="DT270" s="113"/>
      <c r="DU270" s="113"/>
      <c r="DV270" s="113"/>
      <c r="DW270" s="113"/>
      <c r="DX270" s="113"/>
      <c r="DY270" s="113"/>
      <c r="DZ270" s="113"/>
      <c r="EA270" s="113"/>
      <c r="EB270" s="113"/>
      <c r="EC270" s="113"/>
      <c r="ED270" s="113"/>
      <c r="EE270" s="113"/>
      <c r="EF270" s="113"/>
      <c r="EG270" s="113"/>
      <c r="EH270" s="113"/>
      <c r="EI270" s="113"/>
      <c r="EJ270" s="113"/>
      <c r="EK270" s="113"/>
      <c r="EL270" s="113"/>
      <c r="EM270" s="113"/>
      <c r="EN270" s="113"/>
      <c r="EO270" s="113"/>
      <c r="EP270" s="113"/>
      <c r="EQ270" s="113"/>
      <c r="ER270" s="113"/>
      <c r="ES270" s="113"/>
      <c r="ET270" s="113"/>
      <c r="EU270" s="113"/>
      <c r="EV270" s="113"/>
      <c r="EW270" s="113"/>
      <c r="EX270" s="113"/>
      <c r="EY270" s="113"/>
      <c r="EZ270" s="113"/>
      <c r="FA270" s="113"/>
      <c r="FB270" s="113"/>
      <c r="FC270" s="113"/>
      <c r="FD270" s="113"/>
      <c r="FE270" s="113"/>
      <c r="FF270" s="113"/>
      <c r="FG270" s="113"/>
      <c r="FH270" s="113"/>
      <c r="FI270" s="113"/>
      <c r="FJ270" s="113"/>
      <c r="FK270" s="113"/>
      <c r="FL270" s="113"/>
      <c r="FM270" s="113"/>
      <c r="FN270" s="113"/>
      <c r="FO270" s="113"/>
      <c r="FP270" s="113"/>
      <c r="FQ270" s="113"/>
      <c r="FR270" s="113"/>
      <c r="FS270" s="113"/>
      <c r="FT270" s="113"/>
      <c r="FU270" s="113"/>
      <c r="FV270" s="113"/>
      <c r="FW270" s="113"/>
      <c r="FX270" s="113"/>
      <c r="FY270" s="113"/>
      <c r="FZ270" s="113"/>
      <c r="GA270" s="113"/>
      <c r="GB270" s="113"/>
      <c r="GC270" s="113"/>
      <c r="GD270" s="113"/>
      <c r="GE270" s="113"/>
      <c r="GF270" s="113"/>
      <c r="GG270" s="113"/>
      <c r="GH270" s="113"/>
      <c r="GI270" s="113"/>
      <c r="GJ270" s="113"/>
      <c r="GK270" s="113"/>
      <c r="GL270" s="113"/>
      <c r="GM270" s="113"/>
    </row>
    <row r="271" spans="1:195" ht="11.25" hidden="1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F271" s="113"/>
      <c r="BG271" s="113"/>
      <c r="BH271" s="113"/>
      <c r="BI271" s="113"/>
      <c r="BJ271" s="113"/>
      <c r="BK271" s="113"/>
      <c r="BL271" s="113"/>
      <c r="BM271" s="113"/>
      <c r="BN271" s="113"/>
      <c r="BO271" s="113"/>
      <c r="BP271" s="113"/>
      <c r="BQ271" s="113"/>
      <c r="BR271" s="113"/>
      <c r="BS271" s="113"/>
      <c r="BT271" s="113"/>
      <c r="BU271" s="113"/>
      <c r="BV271" s="113"/>
      <c r="BW271" s="113"/>
      <c r="BX271" s="113"/>
      <c r="BY271" s="113"/>
      <c r="BZ271" s="113"/>
      <c r="CA271" s="113"/>
      <c r="CB271" s="113"/>
      <c r="CC271" s="113"/>
      <c r="CD271" s="113"/>
      <c r="CE271" s="113"/>
      <c r="CF271" s="113"/>
      <c r="CG271" s="113"/>
      <c r="CH271" s="113"/>
      <c r="CI271" s="113"/>
      <c r="CJ271" s="113"/>
      <c r="CK271" s="113"/>
      <c r="CL271" s="113"/>
      <c r="CM271" s="113"/>
      <c r="CN271" s="113"/>
      <c r="CO271" s="113"/>
      <c r="CP271" s="113"/>
      <c r="CQ271" s="113"/>
      <c r="CR271" s="113"/>
      <c r="CS271" s="113"/>
      <c r="CT271" s="113"/>
      <c r="CU271" s="113"/>
      <c r="CV271" s="113"/>
      <c r="CW271" s="113"/>
      <c r="CX271" s="113"/>
      <c r="CY271" s="113"/>
      <c r="CZ271" s="113"/>
      <c r="DA271" s="113"/>
      <c r="DB271" s="113"/>
      <c r="DC271" s="113"/>
      <c r="DD271" s="113"/>
      <c r="DE271" s="113"/>
      <c r="DF271" s="113"/>
      <c r="DG271" s="113"/>
      <c r="DH271" s="113"/>
      <c r="DI271" s="113"/>
      <c r="DJ271" s="113"/>
      <c r="DK271" s="113"/>
      <c r="DL271" s="113"/>
      <c r="DM271" s="113"/>
      <c r="DN271" s="113"/>
      <c r="DO271" s="113"/>
      <c r="DP271" s="113"/>
      <c r="DQ271" s="113"/>
      <c r="DR271" s="113"/>
      <c r="DS271" s="113"/>
      <c r="DT271" s="113"/>
      <c r="DU271" s="113"/>
      <c r="DV271" s="113"/>
      <c r="DW271" s="113"/>
      <c r="DX271" s="113"/>
      <c r="DY271" s="113"/>
      <c r="DZ271" s="113"/>
      <c r="EA271" s="113"/>
      <c r="EB271" s="113"/>
      <c r="EC271" s="113"/>
      <c r="ED271" s="113"/>
      <c r="EE271" s="113"/>
      <c r="EF271" s="113"/>
      <c r="EG271" s="113"/>
      <c r="EH271" s="113"/>
      <c r="EI271" s="113"/>
      <c r="EJ271" s="113"/>
      <c r="EK271" s="113"/>
      <c r="EL271" s="113"/>
      <c r="EM271" s="113"/>
      <c r="EN271" s="113"/>
      <c r="EO271" s="113"/>
      <c r="EP271" s="113"/>
      <c r="EQ271" s="113"/>
      <c r="ER271" s="113"/>
      <c r="ES271" s="113"/>
      <c r="ET271" s="113"/>
      <c r="EU271" s="113"/>
      <c r="EV271" s="113"/>
      <c r="EW271" s="113"/>
      <c r="EX271" s="113"/>
      <c r="EY271" s="113"/>
      <c r="EZ271" s="113"/>
      <c r="FA271" s="113"/>
      <c r="FB271" s="113"/>
      <c r="FC271" s="113"/>
      <c r="FD271" s="113"/>
      <c r="FE271" s="113"/>
      <c r="FF271" s="113"/>
      <c r="FG271" s="113"/>
      <c r="FH271" s="113"/>
      <c r="FI271" s="113"/>
      <c r="FJ271" s="113"/>
      <c r="FK271" s="113"/>
      <c r="FL271" s="113"/>
      <c r="FM271" s="113"/>
      <c r="FN271" s="113"/>
      <c r="FO271" s="113"/>
      <c r="FP271" s="113"/>
      <c r="FQ271" s="113"/>
      <c r="FR271" s="113"/>
      <c r="FS271" s="113"/>
      <c r="FT271" s="113"/>
      <c r="FU271" s="113"/>
      <c r="FV271" s="113"/>
      <c r="FW271" s="113"/>
      <c r="FX271" s="113"/>
      <c r="FY271" s="113"/>
      <c r="FZ271" s="113"/>
      <c r="GA271" s="113"/>
      <c r="GB271" s="113"/>
      <c r="GC271" s="113"/>
      <c r="GD271" s="113"/>
      <c r="GE271" s="113"/>
      <c r="GF271" s="113"/>
      <c r="GG271" s="113"/>
      <c r="GH271" s="113"/>
      <c r="GI271" s="113"/>
      <c r="GJ271" s="113"/>
      <c r="GK271" s="113"/>
      <c r="GL271" s="113"/>
      <c r="GM271" s="113"/>
    </row>
    <row r="272" spans="1:195" ht="11.25" hidden="1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3"/>
      <c r="BW272" s="113"/>
      <c r="BX272" s="113"/>
      <c r="BY272" s="113"/>
      <c r="BZ272" s="113"/>
      <c r="CA272" s="113"/>
      <c r="CB272" s="113"/>
      <c r="CC272" s="113"/>
      <c r="CD272" s="113"/>
      <c r="CE272" s="113"/>
      <c r="CF272" s="113"/>
      <c r="CG272" s="113"/>
      <c r="CH272" s="113"/>
      <c r="CI272" s="113"/>
      <c r="CJ272" s="113"/>
      <c r="CK272" s="113"/>
      <c r="CL272" s="113"/>
      <c r="CM272" s="113"/>
      <c r="CN272" s="113"/>
      <c r="CO272" s="113"/>
      <c r="CP272" s="113"/>
      <c r="CQ272" s="113"/>
      <c r="CR272" s="113"/>
      <c r="CS272" s="113"/>
      <c r="CT272" s="113"/>
      <c r="CU272" s="113"/>
      <c r="CV272" s="113"/>
      <c r="CW272" s="113"/>
      <c r="CX272" s="113"/>
      <c r="CY272" s="113"/>
      <c r="CZ272" s="113"/>
      <c r="DA272" s="113"/>
      <c r="DB272" s="113"/>
      <c r="DC272" s="113"/>
      <c r="DD272" s="113"/>
      <c r="DE272" s="113"/>
      <c r="DF272" s="113"/>
      <c r="DG272" s="113"/>
      <c r="DH272" s="113"/>
      <c r="DI272" s="113"/>
      <c r="DJ272" s="113"/>
      <c r="DK272" s="113"/>
      <c r="DL272" s="113"/>
      <c r="DM272" s="113"/>
      <c r="DN272" s="113"/>
      <c r="DO272" s="113"/>
      <c r="DP272" s="113"/>
      <c r="DQ272" s="113"/>
      <c r="DR272" s="113"/>
      <c r="DS272" s="113"/>
      <c r="DT272" s="113"/>
      <c r="DU272" s="113"/>
      <c r="DV272" s="113"/>
      <c r="DW272" s="113"/>
      <c r="DX272" s="113"/>
      <c r="DY272" s="113"/>
      <c r="DZ272" s="113"/>
      <c r="EA272" s="113"/>
      <c r="EB272" s="113"/>
      <c r="EC272" s="113"/>
      <c r="ED272" s="113"/>
      <c r="EE272" s="113"/>
      <c r="EF272" s="113"/>
      <c r="EG272" s="113"/>
      <c r="EH272" s="113"/>
      <c r="EI272" s="113"/>
      <c r="EJ272" s="113"/>
      <c r="EK272" s="113"/>
      <c r="EL272" s="113"/>
      <c r="EM272" s="113"/>
      <c r="EN272" s="113"/>
      <c r="EO272" s="113"/>
      <c r="EP272" s="113"/>
      <c r="EQ272" s="113"/>
      <c r="ER272" s="113"/>
      <c r="ES272" s="113"/>
      <c r="ET272" s="113"/>
      <c r="EU272" s="113"/>
      <c r="EV272" s="113"/>
      <c r="EW272" s="113"/>
      <c r="EX272" s="113"/>
      <c r="EY272" s="113"/>
      <c r="EZ272" s="113"/>
      <c r="FA272" s="113"/>
      <c r="FB272" s="113"/>
      <c r="FC272" s="113"/>
      <c r="FD272" s="113"/>
      <c r="FE272" s="113"/>
      <c r="FF272" s="113"/>
      <c r="FG272" s="113"/>
      <c r="FH272" s="113"/>
      <c r="FI272" s="113"/>
      <c r="FJ272" s="113"/>
      <c r="FK272" s="113"/>
      <c r="FL272" s="113"/>
      <c r="FM272" s="113"/>
      <c r="FN272" s="113"/>
      <c r="FO272" s="113"/>
      <c r="FP272" s="113"/>
      <c r="FQ272" s="113"/>
      <c r="FR272" s="113"/>
      <c r="FS272" s="113"/>
      <c r="FT272" s="113"/>
      <c r="FU272" s="113"/>
      <c r="FV272" s="113"/>
      <c r="FW272" s="113"/>
      <c r="FX272" s="113"/>
      <c r="FY272" s="113"/>
      <c r="FZ272" s="113"/>
      <c r="GA272" s="113"/>
      <c r="GB272" s="113"/>
      <c r="GC272" s="113"/>
      <c r="GD272" s="113"/>
      <c r="GE272" s="113"/>
      <c r="GF272" s="113"/>
      <c r="GG272" s="113"/>
      <c r="GH272" s="113"/>
      <c r="GI272" s="113"/>
      <c r="GJ272" s="113"/>
      <c r="GK272" s="113"/>
      <c r="GL272" s="113"/>
      <c r="GM272" s="113"/>
    </row>
    <row r="273" spans="1:195" ht="11.25" hidden="1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3"/>
      <c r="BW273" s="113"/>
      <c r="BX273" s="113"/>
      <c r="BY273" s="113"/>
      <c r="BZ273" s="113"/>
      <c r="CA273" s="113"/>
      <c r="CB273" s="113"/>
      <c r="CC273" s="113"/>
      <c r="CD273" s="113"/>
      <c r="CE273" s="113"/>
      <c r="CF273" s="113"/>
      <c r="CG273" s="113"/>
      <c r="CH273" s="113"/>
      <c r="CI273" s="113"/>
      <c r="CJ273" s="113"/>
      <c r="CK273" s="113"/>
      <c r="CL273" s="113"/>
      <c r="CM273" s="113"/>
      <c r="CN273" s="113"/>
      <c r="CO273" s="113"/>
      <c r="CP273" s="113"/>
      <c r="CQ273" s="113"/>
      <c r="CR273" s="113"/>
      <c r="CS273" s="113"/>
      <c r="CT273" s="113"/>
      <c r="CU273" s="113"/>
      <c r="CV273" s="113"/>
      <c r="CW273" s="113"/>
      <c r="CX273" s="113"/>
      <c r="CY273" s="113"/>
      <c r="CZ273" s="113"/>
      <c r="DA273" s="113"/>
      <c r="DB273" s="113"/>
      <c r="DC273" s="113"/>
      <c r="DD273" s="113"/>
      <c r="DE273" s="113"/>
      <c r="DF273" s="113"/>
      <c r="DG273" s="113"/>
      <c r="DH273" s="113"/>
      <c r="DI273" s="113"/>
      <c r="DJ273" s="113"/>
      <c r="DK273" s="113"/>
      <c r="DL273" s="113"/>
      <c r="DM273" s="113"/>
      <c r="DN273" s="113"/>
      <c r="DO273" s="113"/>
      <c r="DP273" s="113"/>
      <c r="DQ273" s="113"/>
      <c r="DR273" s="113"/>
      <c r="DS273" s="113"/>
      <c r="DT273" s="113"/>
      <c r="DU273" s="113"/>
      <c r="DV273" s="113"/>
      <c r="DW273" s="113"/>
      <c r="DX273" s="113"/>
      <c r="DY273" s="113"/>
      <c r="DZ273" s="113"/>
      <c r="EA273" s="113"/>
      <c r="EB273" s="113"/>
      <c r="EC273" s="113"/>
      <c r="ED273" s="113"/>
      <c r="EE273" s="113"/>
      <c r="EF273" s="113"/>
      <c r="EG273" s="113"/>
      <c r="EH273" s="113"/>
      <c r="EI273" s="113"/>
      <c r="EJ273" s="113"/>
      <c r="EK273" s="113"/>
      <c r="EL273" s="113"/>
      <c r="EM273" s="113"/>
      <c r="EN273" s="113"/>
      <c r="EO273" s="113"/>
      <c r="EP273" s="113"/>
      <c r="EQ273" s="113"/>
      <c r="ER273" s="113"/>
      <c r="ES273" s="113"/>
      <c r="ET273" s="113"/>
      <c r="EU273" s="113"/>
      <c r="EV273" s="113"/>
      <c r="EW273" s="113"/>
      <c r="EX273" s="113"/>
      <c r="EY273" s="113"/>
      <c r="EZ273" s="113"/>
      <c r="FA273" s="113"/>
      <c r="FB273" s="113"/>
      <c r="FC273" s="113"/>
      <c r="FD273" s="113"/>
      <c r="FE273" s="113"/>
      <c r="FF273" s="113"/>
      <c r="FG273" s="113"/>
      <c r="FH273" s="113"/>
      <c r="FI273" s="113"/>
      <c r="FJ273" s="113"/>
      <c r="FK273" s="113"/>
      <c r="FL273" s="113"/>
      <c r="FM273" s="113"/>
      <c r="FN273" s="113"/>
      <c r="FO273" s="113"/>
      <c r="FP273" s="113"/>
      <c r="FQ273" s="113"/>
      <c r="FR273" s="113"/>
      <c r="FS273" s="113"/>
      <c r="FT273" s="113"/>
      <c r="FU273" s="113"/>
      <c r="FV273" s="113"/>
      <c r="FW273" s="113"/>
      <c r="FX273" s="113"/>
      <c r="FY273" s="113"/>
      <c r="FZ273" s="113"/>
      <c r="GA273" s="113"/>
      <c r="GB273" s="113"/>
      <c r="GC273" s="113"/>
      <c r="GD273" s="113"/>
      <c r="GE273" s="113"/>
      <c r="GF273" s="113"/>
      <c r="GG273" s="113"/>
      <c r="GH273" s="113"/>
      <c r="GI273" s="113"/>
      <c r="GJ273" s="113"/>
      <c r="GK273" s="113"/>
      <c r="GL273" s="113"/>
      <c r="GM273" s="113"/>
    </row>
    <row r="274" spans="1:195" ht="11.25" hidden="1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3"/>
      <c r="BW274" s="113"/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  <c r="CJ274" s="113"/>
      <c r="CK274" s="113"/>
      <c r="CL274" s="113"/>
      <c r="CM274" s="113"/>
      <c r="CN274" s="113"/>
      <c r="CO274" s="113"/>
      <c r="CP274" s="113"/>
      <c r="CQ274" s="113"/>
      <c r="CR274" s="113"/>
      <c r="CS274" s="113"/>
      <c r="CT274" s="113"/>
      <c r="CU274" s="113"/>
      <c r="CV274" s="113"/>
      <c r="CW274" s="113"/>
      <c r="CX274" s="113"/>
      <c r="CY274" s="113"/>
      <c r="CZ274" s="113"/>
      <c r="DA274" s="113"/>
      <c r="DB274" s="113"/>
      <c r="DC274" s="113"/>
      <c r="DD274" s="113"/>
      <c r="DE274" s="113"/>
      <c r="DF274" s="113"/>
      <c r="DG274" s="113"/>
      <c r="DH274" s="113"/>
      <c r="DI274" s="113"/>
      <c r="DJ274" s="113"/>
      <c r="DK274" s="113"/>
      <c r="DL274" s="113"/>
      <c r="DM274" s="113"/>
      <c r="DN274" s="113"/>
      <c r="DO274" s="113"/>
      <c r="DP274" s="113"/>
      <c r="DQ274" s="113"/>
      <c r="DR274" s="113"/>
      <c r="DS274" s="113"/>
      <c r="DT274" s="113"/>
      <c r="DU274" s="113"/>
      <c r="DV274" s="113"/>
      <c r="DW274" s="113"/>
      <c r="DX274" s="113"/>
      <c r="DY274" s="113"/>
      <c r="DZ274" s="113"/>
      <c r="EA274" s="113"/>
      <c r="EB274" s="113"/>
      <c r="EC274" s="113"/>
      <c r="ED274" s="113"/>
      <c r="EE274" s="113"/>
      <c r="EF274" s="113"/>
      <c r="EG274" s="113"/>
      <c r="EH274" s="113"/>
      <c r="EI274" s="113"/>
      <c r="EJ274" s="113"/>
      <c r="EK274" s="113"/>
      <c r="EL274" s="113"/>
      <c r="EM274" s="113"/>
      <c r="EN274" s="113"/>
      <c r="EO274" s="113"/>
      <c r="EP274" s="113"/>
      <c r="EQ274" s="113"/>
      <c r="ER274" s="113"/>
      <c r="ES274" s="113"/>
      <c r="ET274" s="113"/>
      <c r="EU274" s="113"/>
      <c r="EV274" s="113"/>
      <c r="EW274" s="113"/>
      <c r="EX274" s="113"/>
      <c r="EY274" s="113"/>
      <c r="EZ274" s="113"/>
      <c r="FA274" s="113"/>
      <c r="FB274" s="113"/>
      <c r="FC274" s="113"/>
      <c r="FD274" s="113"/>
      <c r="FE274" s="113"/>
      <c r="FF274" s="113"/>
      <c r="FG274" s="113"/>
      <c r="FH274" s="113"/>
      <c r="FI274" s="113"/>
      <c r="FJ274" s="113"/>
      <c r="FK274" s="113"/>
      <c r="FL274" s="113"/>
      <c r="FM274" s="113"/>
      <c r="FN274" s="113"/>
      <c r="FO274" s="113"/>
      <c r="FP274" s="113"/>
      <c r="FQ274" s="113"/>
      <c r="FR274" s="113"/>
      <c r="FS274" s="113"/>
      <c r="FT274" s="113"/>
      <c r="FU274" s="113"/>
      <c r="FV274" s="113"/>
      <c r="FW274" s="113"/>
      <c r="FX274" s="113"/>
      <c r="FY274" s="113"/>
      <c r="FZ274" s="113"/>
      <c r="GA274" s="113"/>
      <c r="GB274" s="113"/>
      <c r="GC274" s="113"/>
      <c r="GD274" s="113"/>
      <c r="GE274" s="113"/>
      <c r="GF274" s="113"/>
      <c r="GG274" s="113"/>
      <c r="GH274" s="113"/>
      <c r="GI274" s="113"/>
      <c r="GJ274" s="113"/>
      <c r="GK274" s="113"/>
      <c r="GL274" s="113"/>
      <c r="GM274" s="113"/>
    </row>
    <row r="275" spans="1:195" ht="11.25" hidden="1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  <c r="BF275" s="113"/>
      <c r="BG275" s="113"/>
      <c r="BH275" s="113"/>
      <c r="BI275" s="113"/>
      <c r="BJ275" s="113"/>
      <c r="BK275" s="113"/>
      <c r="BL275" s="113"/>
      <c r="BM275" s="113"/>
      <c r="BN275" s="113"/>
      <c r="BO275" s="113"/>
      <c r="BP275" s="113"/>
      <c r="BQ275" s="113"/>
      <c r="BR275" s="113"/>
      <c r="BS275" s="113"/>
      <c r="BT275" s="113"/>
      <c r="BU275" s="113"/>
      <c r="BV275" s="113"/>
      <c r="BW275" s="113"/>
      <c r="BX275" s="113"/>
      <c r="BY275" s="113"/>
      <c r="BZ275" s="113"/>
      <c r="CA275" s="113"/>
      <c r="CB275" s="113"/>
      <c r="CC275" s="113"/>
      <c r="CD275" s="113"/>
      <c r="CE275" s="113"/>
      <c r="CF275" s="113"/>
      <c r="CG275" s="113"/>
      <c r="CH275" s="113"/>
      <c r="CI275" s="113"/>
      <c r="CJ275" s="113"/>
      <c r="CK275" s="113"/>
      <c r="CL275" s="113"/>
      <c r="CM275" s="113"/>
      <c r="CN275" s="113"/>
      <c r="CO275" s="113"/>
      <c r="CP275" s="113"/>
      <c r="CQ275" s="113"/>
      <c r="CR275" s="113"/>
      <c r="CS275" s="113"/>
      <c r="CT275" s="113"/>
      <c r="CU275" s="113"/>
      <c r="CV275" s="113"/>
      <c r="CW275" s="113"/>
      <c r="CX275" s="113"/>
      <c r="CY275" s="113"/>
      <c r="CZ275" s="113"/>
      <c r="DA275" s="113"/>
      <c r="DB275" s="113"/>
      <c r="DC275" s="113"/>
      <c r="DD275" s="113"/>
      <c r="DE275" s="113"/>
      <c r="DF275" s="113"/>
      <c r="DG275" s="113"/>
      <c r="DH275" s="113"/>
      <c r="DI275" s="113"/>
      <c r="DJ275" s="113"/>
      <c r="DK275" s="113"/>
      <c r="DL275" s="113"/>
      <c r="DM275" s="113"/>
      <c r="DN275" s="113"/>
      <c r="DO275" s="113"/>
      <c r="DP275" s="113"/>
      <c r="DQ275" s="113"/>
      <c r="DR275" s="113"/>
      <c r="DS275" s="113"/>
      <c r="DT275" s="113"/>
      <c r="DU275" s="113"/>
      <c r="DV275" s="113"/>
      <c r="DW275" s="113"/>
      <c r="DX275" s="113"/>
      <c r="DY275" s="113"/>
      <c r="DZ275" s="113"/>
      <c r="EA275" s="113"/>
      <c r="EB275" s="113"/>
      <c r="EC275" s="113"/>
      <c r="ED275" s="113"/>
      <c r="EE275" s="113"/>
      <c r="EF275" s="113"/>
      <c r="EG275" s="113"/>
      <c r="EH275" s="113"/>
      <c r="EI275" s="113"/>
      <c r="EJ275" s="113"/>
      <c r="EK275" s="113"/>
      <c r="EL275" s="113"/>
      <c r="EM275" s="113"/>
      <c r="EN275" s="113"/>
      <c r="EO275" s="113"/>
      <c r="EP275" s="113"/>
      <c r="EQ275" s="113"/>
      <c r="ER275" s="113"/>
      <c r="ES275" s="113"/>
      <c r="ET275" s="113"/>
      <c r="EU275" s="113"/>
      <c r="EV275" s="113"/>
      <c r="EW275" s="113"/>
      <c r="EX275" s="113"/>
      <c r="EY275" s="113"/>
      <c r="EZ275" s="113"/>
      <c r="FA275" s="113"/>
      <c r="FB275" s="113"/>
      <c r="FC275" s="113"/>
      <c r="FD275" s="113"/>
      <c r="FE275" s="113"/>
      <c r="FF275" s="113"/>
      <c r="FG275" s="113"/>
      <c r="FH275" s="113"/>
      <c r="FI275" s="113"/>
      <c r="FJ275" s="113"/>
      <c r="FK275" s="113"/>
      <c r="FL275" s="113"/>
      <c r="FM275" s="113"/>
      <c r="FN275" s="113"/>
      <c r="FO275" s="113"/>
      <c r="FP275" s="113"/>
      <c r="FQ275" s="113"/>
      <c r="FR275" s="113"/>
      <c r="FS275" s="113"/>
      <c r="FT275" s="113"/>
      <c r="FU275" s="113"/>
      <c r="FV275" s="113"/>
      <c r="FW275" s="113"/>
      <c r="FX275" s="113"/>
      <c r="FY275" s="113"/>
      <c r="FZ275" s="113"/>
      <c r="GA275" s="113"/>
      <c r="GB275" s="113"/>
      <c r="GC275" s="113"/>
      <c r="GD275" s="113"/>
      <c r="GE275" s="113"/>
      <c r="GF275" s="113"/>
      <c r="GG275" s="113"/>
      <c r="GH275" s="113"/>
      <c r="GI275" s="113"/>
      <c r="GJ275" s="113"/>
      <c r="GK275" s="113"/>
      <c r="GL275" s="113"/>
      <c r="GM275" s="113"/>
    </row>
    <row r="276" spans="1:195" ht="11.25" hidden="1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113"/>
      <c r="BI276" s="113"/>
      <c r="BJ276" s="113"/>
      <c r="BK276" s="113"/>
      <c r="BL276" s="113"/>
      <c r="BM276" s="113"/>
      <c r="BN276" s="113"/>
      <c r="BO276" s="113"/>
      <c r="BP276" s="113"/>
      <c r="BQ276" s="113"/>
      <c r="BR276" s="113"/>
      <c r="BS276" s="113"/>
      <c r="BT276" s="113"/>
      <c r="BU276" s="113"/>
      <c r="BV276" s="113"/>
      <c r="BW276" s="113"/>
      <c r="BX276" s="113"/>
      <c r="BY276" s="113"/>
      <c r="BZ276" s="113"/>
      <c r="CA276" s="113"/>
      <c r="CB276" s="113"/>
      <c r="CC276" s="113"/>
      <c r="CD276" s="113"/>
      <c r="CE276" s="113"/>
      <c r="CF276" s="113"/>
      <c r="CG276" s="113"/>
      <c r="CH276" s="113"/>
      <c r="CI276" s="113"/>
      <c r="CJ276" s="113"/>
      <c r="CK276" s="113"/>
      <c r="CL276" s="113"/>
      <c r="CM276" s="113"/>
      <c r="CN276" s="113"/>
      <c r="CO276" s="113"/>
      <c r="CP276" s="113"/>
      <c r="CQ276" s="113"/>
      <c r="CR276" s="113"/>
      <c r="CS276" s="113"/>
      <c r="CT276" s="113"/>
      <c r="CU276" s="113"/>
      <c r="CV276" s="113"/>
      <c r="CW276" s="113"/>
      <c r="CX276" s="113"/>
      <c r="CY276" s="113"/>
      <c r="CZ276" s="113"/>
      <c r="DA276" s="113"/>
      <c r="DB276" s="113"/>
      <c r="DC276" s="113"/>
      <c r="DD276" s="113"/>
      <c r="DE276" s="113"/>
      <c r="DF276" s="113"/>
      <c r="DG276" s="113"/>
      <c r="DH276" s="113"/>
      <c r="DI276" s="113"/>
      <c r="DJ276" s="113"/>
      <c r="DK276" s="113"/>
      <c r="DL276" s="113"/>
      <c r="DM276" s="113"/>
      <c r="DN276" s="113"/>
      <c r="DO276" s="113"/>
      <c r="DP276" s="113"/>
      <c r="DQ276" s="113"/>
      <c r="DR276" s="113"/>
      <c r="DS276" s="113"/>
      <c r="DT276" s="113"/>
      <c r="DU276" s="113"/>
      <c r="DV276" s="113"/>
      <c r="DW276" s="113"/>
      <c r="DX276" s="113"/>
      <c r="DY276" s="113"/>
      <c r="DZ276" s="113"/>
      <c r="EA276" s="113"/>
      <c r="EB276" s="113"/>
      <c r="EC276" s="113"/>
      <c r="ED276" s="113"/>
      <c r="EE276" s="113"/>
      <c r="EF276" s="113"/>
      <c r="EG276" s="113"/>
      <c r="EH276" s="113"/>
      <c r="EI276" s="113"/>
      <c r="EJ276" s="113"/>
      <c r="EK276" s="113"/>
      <c r="EL276" s="113"/>
      <c r="EM276" s="113"/>
      <c r="EN276" s="113"/>
      <c r="EO276" s="113"/>
      <c r="EP276" s="113"/>
      <c r="EQ276" s="113"/>
      <c r="ER276" s="113"/>
      <c r="ES276" s="113"/>
      <c r="ET276" s="113"/>
      <c r="EU276" s="113"/>
      <c r="EV276" s="113"/>
      <c r="EW276" s="113"/>
      <c r="EX276" s="113"/>
      <c r="EY276" s="113"/>
      <c r="EZ276" s="113"/>
      <c r="FA276" s="113"/>
      <c r="FB276" s="113"/>
      <c r="FC276" s="113"/>
      <c r="FD276" s="113"/>
      <c r="FE276" s="113"/>
      <c r="FF276" s="113"/>
      <c r="FG276" s="113"/>
      <c r="FH276" s="113"/>
      <c r="FI276" s="113"/>
      <c r="FJ276" s="113"/>
      <c r="FK276" s="113"/>
      <c r="FL276" s="113"/>
      <c r="FM276" s="113"/>
      <c r="FN276" s="113"/>
      <c r="FO276" s="113"/>
      <c r="FP276" s="113"/>
      <c r="FQ276" s="113"/>
      <c r="FR276" s="113"/>
      <c r="FS276" s="113"/>
      <c r="FT276" s="113"/>
      <c r="FU276" s="113"/>
      <c r="FV276" s="113"/>
      <c r="FW276" s="113"/>
      <c r="FX276" s="113"/>
      <c r="FY276" s="113"/>
      <c r="FZ276" s="113"/>
      <c r="GA276" s="113"/>
      <c r="GB276" s="113"/>
      <c r="GC276" s="113"/>
      <c r="GD276" s="113"/>
      <c r="GE276" s="113"/>
      <c r="GF276" s="113"/>
      <c r="GG276" s="113"/>
      <c r="GH276" s="113"/>
      <c r="GI276" s="113"/>
      <c r="GJ276" s="113"/>
      <c r="GK276" s="113"/>
      <c r="GL276" s="113"/>
      <c r="GM276" s="113"/>
    </row>
    <row r="277" spans="1:195" ht="11.25" hidden="1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/>
      <c r="BF277" s="113"/>
      <c r="BG277" s="113"/>
      <c r="BH277" s="113"/>
      <c r="BI277" s="113"/>
      <c r="BJ277" s="113"/>
      <c r="BK277" s="113"/>
      <c r="BL277" s="113"/>
      <c r="BM277" s="113"/>
      <c r="BN277" s="113"/>
      <c r="BO277" s="113"/>
      <c r="BP277" s="113"/>
      <c r="BQ277" s="113"/>
      <c r="BR277" s="113"/>
      <c r="BS277" s="113"/>
      <c r="BT277" s="113"/>
      <c r="BU277" s="113"/>
      <c r="BV277" s="113"/>
      <c r="BW277" s="113"/>
      <c r="BX277" s="113"/>
      <c r="BY277" s="113"/>
      <c r="BZ277" s="113"/>
      <c r="CA277" s="113"/>
      <c r="CB277" s="113"/>
      <c r="CC277" s="113"/>
      <c r="CD277" s="113"/>
      <c r="CE277" s="113"/>
      <c r="CF277" s="113"/>
      <c r="CG277" s="113"/>
      <c r="CH277" s="113"/>
      <c r="CI277" s="113"/>
      <c r="CJ277" s="113"/>
      <c r="CK277" s="113"/>
      <c r="CL277" s="113"/>
      <c r="CM277" s="113"/>
      <c r="CN277" s="113"/>
      <c r="CO277" s="113"/>
      <c r="CP277" s="113"/>
      <c r="CQ277" s="113"/>
      <c r="CR277" s="113"/>
      <c r="CS277" s="113"/>
      <c r="CT277" s="113"/>
      <c r="CU277" s="113"/>
      <c r="CV277" s="113"/>
      <c r="CW277" s="113"/>
      <c r="CX277" s="113"/>
      <c r="CY277" s="113"/>
      <c r="CZ277" s="113"/>
      <c r="DA277" s="113"/>
      <c r="DB277" s="113"/>
      <c r="DC277" s="113"/>
      <c r="DD277" s="113"/>
      <c r="DE277" s="113"/>
      <c r="DF277" s="113"/>
      <c r="DG277" s="113"/>
      <c r="DH277" s="113"/>
      <c r="DI277" s="113"/>
      <c r="DJ277" s="113"/>
      <c r="DK277" s="113"/>
      <c r="DL277" s="113"/>
      <c r="DM277" s="113"/>
      <c r="DN277" s="113"/>
      <c r="DO277" s="113"/>
      <c r="DP277" s="113"/>
      <c r="DQ277" s="113"/>
      <c r="DR277" s="113"/>
      <c r="DS277" s="113"/>
      <c r="DT277" s="113"/>
      <c r="DU277" s="113"/>
      <c r="DV277" s="113"/>
      <c r="DW277" s="113"/>
      <c r="DX277" s="113"/>
      <c r="DY277" s="113"/>
      <c r="DZ277" s="113"/>
      <c r="EA277" s="113"/>
      <c r="EB277" s="113"/>
      <c r="EC277" s="113"/>
      <c r="ED277" s="113"/>
      <c r="EE277" s="113"/>
      <c r="EF277" s="113"/>
      <c r="EG277" s="113"/>
      <c r="EH277" s="113"/>
      <c r="EI277" s="113"/>
      <c r="EJ277" s="113"/>
      <c r="EK277" s="113"/>
      <c r="EL277" s="113"/>
      <c r="EM277" s="113"/>
      <c r="EN277" s="113"/>
      <c r="EO277" s="113"/>
      <c r="EP277" s="113"/>
      <c r="EQ277" s="113"/>
      <c r="ER277" s="113"/>
      <c r="ES277" s="113"/>
      <c r="ET277" s="113"/>
      <c r="EU277" s="113"/>
      <c r="EV277" s="113"/>
      <c r="EW277" s="113"/>
      <c r="EX277" s="113"/>
      <c r="EY277" s="113"/>
      <c r="EZ277" s="113"/>
      <c r="FA277" s="113"/>
      <c r="FB277" s="113"/>
      <c r="FC277" s="113"/>
      <c r="FD277" s="113"/>
      <c r="FE277" s="113"/>
      <c r="FF277" s="113"/>
      <c r="FG277" s="113"/>
      <c r="FH277" s="113"/>
      <c r="FI277" s="113"/>
      <c r="FJ277" s="113"/>
      <c r="FK277" s="113"/>
      <c r="FL277" s="113"/>
      <c r="FM277" s="113"/>
      <c r="FN277" s="113"/>
      <c r="FO277" s="113"/>
      <c r="FP277" s="113"/>
      <c r="FQ277" s="113"/>
      <c r="FR277" s="113"/>
      <c r="FS277" s="113"/>
      <c r="FT277" s="113"/>
      <c r="FU277" s="113"/>
      <c r="FV277" s="113"/>
      <c r="FW277" s="113"/>
      <c r="FX277" s="113"/>
      <c r="FY277" s="113"/>
      <c r="FZ277" s="113"/>
      <c r="GA277" s="113"/>
      <c r="GB277" s="113"/>
      <c r="GC277" s="113"/>
      <c r="GD277" s="113"/>
      <c r="GE277" s="113"/>
      <c r="GF277" s="113"/>
      <c r="GG277" s="113"/>
      <c r="GH277" s="113"/>
      <c r="GI277" s="113"/>
      <c r="GJ277" s="113"/>
      <c r="GK277" s="113"/>
      <c r="GL277" s="113"/>
      <c r="GM277" s="113"/>
    </row>
    <row r="278" spans="1:195" ht="11.25" hidden="1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113"/>
      <c r="BD278" s="113"/>
      <c r="BE278" s="113"/>
      <c r="BF278" s="113"/>
      <c r="BG278" s="113"/>
      <c r="BH278" s="113"/>
      <c r="BI278" s="113"/>
      <c r="BJ278" s="113"/>
      <c r="BK278" s="113"/>
      <c r="BL278" s="113"/>
      <c r="BM278" s="113"/>
      <c r="BN278" s="113"/>
      <c r="BO278" s="113"/>
      <c r="BP278" s="113"/>
      <c r="BQ278" s="113"/>
      <c r="BR278" s="113"/>
      <c r="BS278" s="113"/>
      <c r="BT278" s="113"/>
      <c r="BU278" s="113"/>
      <c r="BV278" s="113"/>
      <c r="BW278" s="113"/>
      <c r="BX278" s="113"/>
      <c r="BY278" s="113"/>
      <c r="BZ278" s="113"/>
      <c r="CA278" s="113"/>
      <c r="CB278" s="113"/>
      <c r="CC278" s="113"/>
      <c r="CD278" s="113"/>
      <c r="CE278" s="113"/>
      <c r="CF278" s="113"/>
      <c r="CG278" s="113"/>
      <c r="CH278" s="113"/>
      <c r="CI278" s="113"/>
      <c r="CJ278" s="113"/>
      <c r="CK278" s="113"/>
      <c r="CL278" s="113"/>
      <c r="CM278" s="113"/>
      <c r="CN278" s="113"/>
      <c r="CO278" s="113"/>
      <c r="CP278" s="113"/>
      <c r="CQ278" s="113"/>
      <c r="CR278" s="113"/>
      <c r="CS278" s="113"/>
      <c r="CT278" s="113"/>
      <c r="CU278" s="113"/>
      <c r="CV278" s="113"/>
      <c r="CW278" s="113"/>
      <c r="CX278" s="113"/>
      <c r="CY278" s="113"/>
      <c r="CZ278" s="113"/>
      <c r="DA278" s="113"/>
      <c r="DB278" s="113"/>
      <c r="DC278" s="113"/>
      <c r="DD278" s="113"/>
      <c r="DE278" s="113"/>
      <c r="DF278" s="113"/>
      <c r="DG278" s="113"/>
      <c r="DH278" s="113"/>
      <c r="DI278" s="113"/>
      <c r="DJ278" s="113"/>
      <c r="DK278" s="113"/>
      <c r="DL278" s="113"/>
      <c r="DM278" s="113"/>
      <c r="DN278" s="113"/>
      <c r="DO278" s="113"/>
      <c r="DP278" s="113"/>
      <c r="DQ278" s="113"/>
      <c r="DR278" s="113"/>
      <c r="DS278" s="113"/>
      <c r="DT278" s="113"/>
      <c r="DU278" s="113"/>
      <c r="DV278" s="113"/>
      <c r="DW278" s="113"/>
      <c r="DX278" s="113"/>
      <c r="DY278" s="113"/>
      <c r="DZ278" s="113"/>
      <c r="EA278" s="113"/>
      <c r="EB278" s="113"/>
      <c r="EC278" s="113"/>
      <c r="ED278" s="113"/>
      <c r="EE278" s="113"/>
      <c r="EF278" s="113"/>
      <c r="EG278" s="113"/>
      <c r="EH278" s="113"/>
      <c r="EI278" s="113"/>
      <c r="EJ278" s="113"/>
      <c r="EK278" s="113"/>
      <c r="EL278" s="113"/>
      <c r="EM278" s="113"/>
      <c r="EN278" s="113"/>
      <c r="EO278" s="113"/>
      <c r="EP278" s="113"/>
      <c r="EQ278" s="113"/>
      <c r="ER278" s="113"/>
      <c r="ES278" s="113"/>
      <c r="ET278" s="113"/>
      <c r="EU278" s="113"/>
      <c r="EV278" s="113"/>
      <c r="EW278" s="113"/>
      <c r="EX278" s="113"/>
      <c r="EY278" s="113"/>
      <c r="EZ278" s="113"/>
      <c r="FA278" s="113"/>
      <c r="FB278" s="113"/>
      <c r="FC278" s="113"/>
      <c r="FD278" s="113"/>
      <c r="FE278" s="113"/>
      <c r="FF278" s="113"/>
      <c r="FG278" s="113"/>
      <c r="FH278" s="113"/>
      <c r="FI278" s="113"/>
      <c r="FJ278" s="113"/>
      <c r="FK278" s="113"/>
      <c r="FL278" s="113"/>
      <c r="FM278" s="113"/>
      <c r="FN278" s="113"/>
      <c r="FO278" s="113"/>
      <c r="FP278" s="113"/>
      <c r="FQ278" s="113"/>
      <c r="FR278" s="113"/>
      <c r="FS278" s="113"/>
      <c r="FT278" s="113"/>
      <c r="FU278" s="113"/>
      <c r="FV278" s="113"/>
      <c r="FW278" s="113"/>
      <c r="FX278" s="113"/>
      <c r="FY278" s="113"/>
      <c r="FZ278" s="113"/>
      <c r="GA278" s="113"/>
      <c r="GB278" s="113"/>
      <c r="GC278" s="113"/>
      <c r="GD278" s="113"/>
      <c r="GE278" s="113"/>
      <c r="GF278" s="113"/>
      <c r="GG278" s="113"/>
      <c r="GH278" s="113"/>
      <c r="GI278" s="113"/>
      <c r="GJ278" s="113"/>
      <c r="GK278" s="113"/>
      <c r="GL278" s="113"/>
      <c r="GM278" s="113"/>
    </row>
    <row r="279" spans="1:195" ht="11.25" hidden="1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3"/>
      <c r="BW279" s="113"/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113"/>
      <c r="CL279" s="113"/>
      <c r="CM279" s="113"/>
      <c r="CN279" s="113"/>
      <c r="CO279" s="113"/>
      <c r="CP279" s="113"/>
      <c r="CQ279" s="113"/>
      <c r="CR279" s="113"/>
      <c r="CS279" s="113"/>
      <c r="CT279" s="113"/>
      <c r="CU279" s="113"/>
      <c r="CV279" s="113"/>
      <c r="CW279" s="113"/>
      <c r="CX279" s="113"/>
      <c r="CY279" s="113"/>
      <c r="CZ279" s="113"/>
      <c r="DA279" s="113"/>
      <c r="DB279" s="113"/>
      <c r="DC279" s="113"/>
      <c r="DD279" s="113"/>
      <c r="DE279" s="113"/>
      <c r="DF279" s="113"/>
      <c r="DG279" s="113"/>
      <c r="DH279" s="113"/>
      <c r="DI279" s="113"/>
      <c r="DJ279" s="113"/>
      <c r="DK279" s="113"/>
      <c r="DL279" s="113"/>
      <c r="DM279" s="113"/>
      <c r="DN279" s="113"/>
      <c r="DO279" s="113"/>
      <c r="DP279" s="113"/>
      <c r="DQ279" s="113"/>
      <c r="DR279" s="113"/>
      <c r="DS279" s="113"/>
      <c r="DT279" s="113"/>
      <c r="DU279" s="113"/>
      <c r="DV279" s="113"/>
      <c r="DW279" s="113"/>
      <c r="DX279" s="113"/>
      <c r="DY279" s="113"/>
      <c r="DZ279" s="113"/>
      <c r="EA279" s="113"/>
      <c r="EB279" s="113"/>
      <c r="EC279" s="113"/>
      <c r="ED279" s="113"/>
      <c r="EE279" s="113"/>
      <c r="EF279" s="113"/>
      <c r="EG279" s="113"/>
      <c r="EH279" s="113"/>
      <c r="EI279" s="113"/>
      <c r="EJ279" s="113"/>
      <c r="EK279" s="113"/>
      <c r="EL279" s="113"/>
      <c r="EM279" s="113"/>
      <c r="EN279" s="113"/>
      <c r="EO279" s="113"/>
      <c r="EP279" s="113"/>
      <c r="EQ279" s="113"/>
      <c r="ER279" s="113"/>
      <c r="ES279" s="113"/>
      <c r="ET279" s="113"/>
      <c r="EU279" s="113"/>
      <c r="EV279" s="113"/>
      <c r="EW279" s="113"/>
      <c r="EX279" s="113"/>
      <c r="EY279" s="113"/>
      <c r="EZ279" s="113"/>
      <c r="FA279" s="113"/>
      <c r="FB279" s="113"/>
      <c r="FC279" s="113"/>
      <c r="FD279" s="113"/>
      <c r="FE279" s="113"/>
      <c r="FF279" s="113"/>
      <c r="FG279" s="113"/>
      <c r="FH279" s="113"/>
      <c r="FI279" s="113"/>
      <c r="FJ279" s="113"/>
      <c r="FK279" s="113"/>
      <c r="FL279" s="113"/>
      <c r="FM279" s="113"/>
      <c r="FN279" s="113"/>
      <c r="FO279" s="113"/>
      <c r="FP279" s="113"/>
      <c r="FQ279" s="113"/>
      <c r="FR279" s="113"/>
      <c r="FS279" s="113"/>
      <c r="FT279" s="113"/>
      <c r="FU279" s="113"/>
      <c r="FV279" s="113"/>
      <c r="FW279" s="113"/>
      <c r="FX279" s="113"/>
      <c r="FY279" s="113"/>
      <c r="FZ279" s="113"/>
      <c r="GA279" s="113"/>
      <c r="GB279" s="113"/>
      <c r="GC279" s="113"/>
      <c r="GD279" s="113"/>
      <c r="GE279" s="113"/>
      <c r="GF279" s="113"/>
      <c r="GG279" s="113"/>
      <c r="GH279" s="113"/>
      <c r="GI279" s="113"/>
      <c r="GJ279" s="113"/>
      <c r="GK279" s="113"/>
      <c r="GL279" s="113"/>
      <c r="GM279" s="113"/>
    </row>
    <row r="280" spans="1:195" ht="11.25" hidden="1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3"/>
      <c r="BW280" s="113"/>
      <c r="BX280" s="113"/>
      <c r="BY280" s="113"/>
      <c r="BZ280" s="113"/>
      <c r="CA280" s="113"/>
      <c r="CB280" s="113"/>
      <c r="CC280" s="113"/>
      <c r="CD280" s="113"/>
      <c r="CE280" s="113"/>
      <c r="CF280" s="113"/>
      <c r="CG280" s="113"/>
      <c r="CH280" s="113"/>
      <c r="CI280" s="113"/>
      <c r="CJ280" s="113"/>
      <c r="CK280" s="113"/>
      <c r="CL280" s="113"/>
      <c r="CM280" s="113"/>
      <c r="CN280" s="113"/>
      <c r="CO280" s="113"/>
      <c r="CP280" s="113"/>
      <c r="CQ280" s="113"/>
      <c r="CR280" s="113"/>
      <c r="CS280" s="113"/>
      <c r="CT280" s="113"/>
      <c r="CU280" s="113"/>
      <c r="CV280" s="113"/>
      <c r="CW280" s="113"/>
      <c r="CX280" s="113"/>
      <c r="CY280" s="113"/>
      <c r="CZ280" s="113"/>
      <c r="DA280" s="113"/>
      <c r="DB280" s="113"/>
      <c r="DC280" s="113"/>
      <c r="DD280" s="113"/>
      <c r="DE280" s="113"/>
      <c r="DF280" s="113"/>
      <c r="DG280" s="113"/>
      <c r="DH280" s="113"/>
      <c r="DI280" s="113"/>
      <c r="DJ280" s="113"/>
      <c r="DK280" s="113"/>
      <c r="DL280" s="113"/>
      <c r="DM280" s="113"/>
      <c r="DN280" s="113"/>
      <c r="DO280" s="113"/>
      <c r="DP280" s="113"/>
      <c r="DQ280" s="113"/>
      <c r="DR280" s="113"/>
      <c r="DS280" s="113"/>
      <c r="DT280" s="113"/>
      <c r="DU280" s="113"/>
      <c r="DV280" s="113"/>
      <c r="DW280" s="113"/>
      <c r="DX280" s="113"/>
      <c r="DY280" s="113"/>
      <c r="DZ280" s="113"/>
      <c r="EA280" s="113"/>
      <c r="EB280" s="113"/>
      <c r="EC280" s="113"/>
      <c r="ED280" s="113"/>
      <c r="EE280" s="113"/>
      <c r="EF280" s="113"/>
      <c r="EG280" s="113"/>
      <c r="EH280" s="113"/>
      <c r="EI280" s="113"/>
      <c r="EJ280" s="113"/>
      <c r="EK280" s="113"/>
      <c r="EL280" s="113"/>
      <c r="EM280" s="113"/>
      <c r="EN280" s="113"/>
      <c r="EO280" s="113"/>
      <c r="EP280" s="113"/>
      <c r="EQ280" s="113"/>
      <c r="ER280" s="113"/>
      <c r="ES280" s="113"/>
      <c r="ET280" s="113"/>
      <c r="EU280" s="113"/>
      <c r="EV280" s="113"/>
      <c r="EW280" s="113"/>
      <c r="EX280" s="113"/>
      <c r="EY280" s="113"/>
      <c r="EZ280" s="113"/>
      <c r="FA280" s="113"/>
      <c r="FB280" s="113"/>
      <c r="FC280" s="113"/>
      <c r="FD280" s="113"/>
      <c r="FE280" s="113"/>
      <c r="FF280" s="113"/>
      <c r="FG280" s="113"/>
      <c r="FH280" s="113"/>
      <c r="FI280" s="113"/>
      <c r="FJ280" s="113"/>
      <c r="FK280" s="113"/>
      <c r="FL280" s="113"/>
      <c r="FM280" s="113"/>
      <c r="FN280" s="113"/>
      <c r="FO280" s="113"/>
      <c r="FP280" s="113"/>
      <c r="FQ280" s="113"/>
      <c r="FR280" s="113"/>
      <c r="FS280" s="113"/>
      <c r="FT280" s="113"/>
      <c r="FU280" s="113"/>
      <c r="FV280" s="113"/>
      <c r="FW280" s="113"/>
      <c r="FX280" s="113"/>
      <c r="FY280" s="113"/>
      <c r="FZ280" s="113"/>
      <c r="GA280" s="113"/>
      <c r="GB280" s="113"/>
      <c r="GC280" s="113"/>
      <c r="GD280" s="113"/>
      <c r="GE280" s="113"/>
      <c r="GF280" s="113"/>
      <c r="GG280" s="113"/>
      <c r="GH280" s="113"/>
      <c r="GI280" s="113"/>
      <c r="GJ280" s="113"/>
      <c r="GK280" s="113"/>
      <c r="GL280" s="113"/>
      <c r="GM280" s="113"/>
    </row>
    <row r="281" spans="1:195" ht="11.25" hidden="1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/>
      <c r="BF281" s="113"/>
      <c r="BG281" s="113"/>
      <c r="BH281" s="113"/>
      <c r="BI281" s="113"/>
      <c r="BJ281" s="113"/>
      <c r="BK281" s="113"/>
      <c r="BL281" s="113"/>
      <c r="BM281" s="113"/>
      <c r="BN281" s="113"/>
      <c r="BO281" s="113"/>
      <c r="BP281" s="113"/>
      <c r="BQ281" s="113"/>
      <c r="BR281" s="113"/>
      <c r="BS281" s="113"/>
      <c r="BT281" s="113"/>
      <c r="BU281" s="113"/>
      <c r="BV281" s="113"/>
      <c r="BW281" s="113"/>
      <c r="BX281" s="113"/>
      <c r="BY281" s="113"/>
      <c r="BZ281" s="113"/>
      <c r="CA281" s="113"/>
      <c r="CB281" s="113"/>
      <c r="CC281" s="113"/>
      <c r="CD281" s="113"/>
      <c r="CE281" s="113"/>
      <c r="CF281" s="113"/>
      <c r="CG281" s="113"/>
      <c r="CH281" s="113"/>
      <c r="CI281" s="113"/>
      <c r="CJ281" s="113"/>
      <c r="CK281" s="113"/>
      <c r="CL281" s="113"/>
      <c r="CM281" s="113"/>
      <c r="CN281" s="113"/>
      <c r="CO281" s="113"/>
      <c r="CP281" s="113"/>
      <c r="CQ281" s="113"/>
      <c r="CR281" s="113"/>
      <c r="CS281" s="113"/>
      <c r="CT281" s="113"/>
      <c r="CU281" s="113"/>
      <c r="CV281" s="113"/>
      <c r="CW281" s="113"/>
      <c r="CX281" s="113"/>
      <c r="CY281" s="113"/>
      <c r="CZ281" s="113"/>
      <c r="DA281" s="113"/>
      <c r="DB281" s="113"/>
      <c r="DC281" s="113"/>
      <c r="DD281" s="113"/>
      <c r="DE281" s="113"/>
      <c r="DF281" s="113"/>
      <c r="DG281" s="113"/>
      <c r="DH281" s="113"/>
      <c r="DI281" s="113"/>
      <c r="DJ281" s="113"/>
      <c r="DK281" s="113"/>
      <c r="DL281" s="113"/>
      <c r="DM281" s="113"/>
      <c r="DN281" s="113"/>
      <c r="DO281" s="113"/>
      <c r="DP281" s="113"/>
      <c r="DQ281" s="113"/>
      <c r="DR281" s="113"/>
      <c r="DS281" s="113"/>
      <c r="DT281" s="113"/>
      <c r="DU281" s="113"/>
      <c r="DV281" s="113"/>
      <c r="DW281" s="113"/>
      <c r="DX281" s="113"/>
      <c r="DY281" s="113"/>
      <c r="DZ281" s="113"/>
      <c r="EA281" s="113"/>
      <c r="EB281" s="113"/>
      <c r="EC281" s="113"/>
      <c r="ED281" s="113"/>
      <c r="EE281" s="113"/>
      <c r="EF281" s="113"/>
      <c r="EG281" s="113"/>
      <c r="EH281" s="113"/>
      <c r="EI281" s="113"/>
      <c r="EJ281" s="113"/>
      <c r="EK281" s="113"/>
      <c r="EL281" s="113"/>
      <c r="EM281" s="113"/>
      <c r="EN281" s="113"/>
      <c r="EO281" s="113"/>
      <c r="EP281" s="113"/>
      <c r="EQ281" s="113"/>
      <c r="ER281" s="113"/>
      <c r="ES281" s="113"/>
      <c r="ET281" s="113"/>
      <c r="EU281" s="113"/>
      <c r="EV281" s="113"/>
      <c r="EW281" s="113"/>
      <c r="EX281" s="113"/>
      <c r="EY281" s="113"/>
      <c r="EZ281" s="113"/>
      <c r="FA281" s="113"/>
      <c r="FB281" s="113"/>
      <c r="FC281" s="113"/>
      <c r="FD281" s="113"/>
      <c r="FE281" s="113"/>
      <c r="FF281" s="113"/>
      <c r="FG281" s="113"/>
      <c r="FH281" s="113"/>
      <c r="FI281" s="113"/>
      <c r="FJ281" s="113"/>
      <c r="FK281" s="113"/>
      <c r="FL281" s="113"/>
      <c r="FM281" s="113"/>
      <c r="FN281" s="113"/>
      <c r="FO281" s="113"/>
      <c r="FP281" s="113"/>
      <c r="FQ281" s="113"/>
      <c r="FR281" s="113"/>
      <c r="FS281" s="113"/>
      <c r="FT281" s="113"/>
      <c r="FU281" s="113"/>
      <c r="FV281" s="113"/>
      <c r="FW281" s="113"/>
      <c r="FX281" s="113"/>
      <c r="FY281" s="113"/>
      <c r="FZ281" s="113"/>
      <c r="GA281" s="113"/>
      <c r="GB281" s="113"/>
      <c r="GC281" s="113"/>
      <c r="GD281" s="113"/>
      <c r="GE281" s="113"/>
      <c r="GF281" s="113"/>
      <c r="GG281" s="113"/>
      <c r="GH281" s="113"/>
      <c r="GI281" s="113"/>
      <c r="GJ281" s="113"/>
      <c r="GK281" s="113"/>
      <c r="GL281" s="113"/>
      <c r="GM281" s="113"/>
    </row>
    <row r="282" spans="1:195" ht="11.25" hidden="1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  <c r="AU282" s="113"/>
      <c r="AV282" s="113"/>
      <c r="AW282" s="113"/>
      <c r="AX282" s="113"/>
      <c r="AY282" s="113"/>
      <c r="AZ282" s="113"/>
      <c r="BA282" s="113"/>
      <c r="BB282" s="113"/>
      <c r="BC282" s="113"/>
      <c r="BD282" s="113"/>
      <c r="BE282" s="113"/>
      <c r="BF282" s="113"/>
      <c r="BG282" s="113"/>
      <c r="BH282" s="113"/>
      <c r="BI282" s="113"/>
      <c r="BJ282" s="113"/>
      <c r="BK282" s="113"/>
      <c r="BL282" s="113"/>
      <c r="BM282" s="113"/>
      <c r="BN282" s="113"/>
      <c r="BO282" s="113"/>
      <c r="BP282" s="113"/>
      <c r="BQ282" s="113"/>
      <c r="BR282" s="113"/>
      <c r="BS282" s="113"/>
      <c r="BT282" s="113"/>
      <c r="BU282" s="113"/>
      <c r="BV282" s="113"/>
      <c r="BW282" s="113"/>
      <c r="BX282" s="113"/>
      <c r="BY282" s="113"/>
      <c r="BZ282" s="113"/>
      <c r="CA282" s="113"/>
      <c r="CB282" s="113"/>
      <c r="CC282" s="113"/>
      <c r="CD282" s="113"/>
      <c r="CE282" s="113"/>
      <c r="CF282" s="113"/>
      <c r="CG282" s="113"/>
      <c r="CH282" s="113"/>
      <c r="CI282" s="113"/>
      <c r="CJ282" s="113"/>
      <c r="CK282" s="113"/>
      <c r="CL282" s="113"/>
      <c r="CM282" s="113"/>
      <c r="CN282" s="113"/>
      <c r="CO282" s="113"/>
      <c r="CP282" s="113"/>
      <c r="CQ282" s="113"/>
      <c r="CR282" s="113"/>
      <c r="CS282" s="113"/>
      <c r="CT282" s="113"/>
      <c r="CU282" s="113"/>
      <c r="CV282" s="113"/>
      <c r="CW282" s="113"/>
      <c r="CX282" s="113"/>
      <c r="CY282" s="113"/>
      <c r="CZ282" s="113"/>
      <c r="DA282" s="113"/>
      <c r="DB282" s="113"/>
      <c r="DC282" s="113"/>
      <c r="DD282" s="113"/>
      <c r="DE282" s="113"/>
      <c r="DF282" s="113"/>
      <c r="DG282" s="113"/>
      <c r="DH282" s="113"/>
      <c r="DI282" s="113"/>
      <c r="DJ282" s="113"/>
      <c r="DK282" s="113"/>
      <c r="DL282" s="113"/>
      <c r="DM282" s="113"/>
      <c r="DN282" s="113"/>
      <c r="DO282" s="113"/>
      <c r="DP282" s="113"/>
      <c r="DQ282" s="113"/>
      <c r="DR282" s="113"/>
      <c r="DS282" s="113"/>
      <c r="DT282" s="113"/>
      <c r="DU282" s="113"/>
      <c r="DV282" s="113"/>
      <c r="DW282" s="113"/>
      <c r="DX282" s="113"/>
      <c r="DY282" s="113"/>
      <c r="DZ282" s="113"/>
      <c r="EA282" s="113"/>
      <c r="EB282" s="113"/>
      <c r="EC282" s="113"/>
      <c r="ED282" s="113"/>
      <c r="EE282" s="113"/>
      <c r="EF282" s="113"/>
      <c r="EG282" s="113"/>
      <c r="EH282" s="113"/>
      <c r="EI282" s="113"/>
      <c r="EJ282" s="113"/>
      <c r="EK282" s="113"/>
      <c r="EL282" s="113"/>
      <c r="EM282" s="113"/>
      <c r="EN282" s="113"/>
      <c r="EO282" s="113"/>
      <c r="EP282" s="113"/>
      <c r="EQ282" s="113"/>
      <c r="ER282" s="113"/>
      <c r="ES282" s="113"/>
      <c r="ET282" s="113"/>
      <c r="EU282" s="113"/>
      <c r="EV282" s="113"/>
      <c r="EW282" s="113"/>
      <c r="EX282" s="113"/>
      <c r="EY282" s="113"/>
      <c r="EZ282" s="113"/>
      <c r="FA282" s="113"/>
      <c r="FB282" s="113"/>
      <c r="FC282" s="113"/>
      <c r="FD282" s="113"/>
      <c r="FE282" s="113"/>
      <c r="FF282" s="113"/>
      <c r="FG282" s="113"/>
      <c r="FH282" s="113"/>
      <c r="FI282" s="113"/>
      <c r="FJ282" s="113"/>
      <c r="FK282" s="113"/>
      <c r="FL282" s="113"/>
      <c r="FM282" s="113"/>
      <c r="FN282" s="113"/>
      <c r="FO282" s="113"/>
      <c r="FP282" s="113"/>
      <c r="FQ282" s="113"/>
      <c r="FR282" s="113"/>
      <c r="FS282" s="113"/>
      <c r="FT282" s="113"/>
      <c r="FU282" s="113"/>
      <c r="FV282" s="113"/>
      <c r="FW282" s="113"/>
      <c r="FX282" s="113"/>
      <c r="FY282" s="113"/>
      <c r="FZ282" s="113"/>
      <c r="GA282" s="113"/>
      <c r="GB282" s="113"/>
      <c r="GC282" s="113"/>
      <c r="GD282" s="113"/>
      <c r="GE282" s="113"/>
      <c r="GF282" s="113"/>
      <c r="GG282" s="113"/>
      <c r="GH282" s="113"/>
      <c r="GI282" s="113"/>
      <c r="GJ282" s="113"/>
      <c r="GK282" s="113"/>
      <c r="GL282" s="113"/>
      <c r="GM282" s="113"/>
    </row>
    <row r="283" spans="1:195" ht="11.25" hidden="1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13"/>
      <c r="BT283" s="113"/>
      <c r="BU283" s="113"/>
      <c r="BV283" s="113"/>
      <c r="BW283" s="113"/>
      <c r="BX283" s="113"/>
      <c r="BY283" s="113"/>
      <c r="BZ283" s="113"/>
      <c r="CA283" s="113"/>
      <c r="CB283" s="113"/>
      <c r="CC283" s="113"/>
      <c r="CD283" s="113"/>
      <c r="CE283" s="113"/>
      <c r="CF283" s="113"/>
      <c r="CG283" s="113"/>
      <c r="CH283" s="113"/>
      <c r="CI283" s="113"/>
      <c r="CJ283" s="113"/>
      <c r="CK283" s="113"/>
      <c r="CL283" s="113"/>
      <c r="CM283" s="113"/>
      <c r="CN283" s="113"/>
      <c r="CO283" s="113"/>
      <c r="CP283" s="113"/>
      <c r="CQ283" s="113"/>
      <c r="CR283" s="113"/>
      <c r="CS283" s="113"/>
      <c r="CT283" s="113"/>
      <c r="CU283" s="113"/>
      <c r="CV283" s="113"/>
      <c r="CW283" s="113"/>
      <c r="CX283" s="113"/>
      <c r="CY283" s="113"/>
      <c r="CZ283" s="113"/>
      <c r="DA283" s="113"/>
      <c r="DB283" s="113"/>
      <c r="DC283" s="113"/>
      <c r="DD283" s="113"/>
      <c r="DE283" s="113"/>
      <c r="DF283" s="113"/>
      <c r="DG283" s="113"/>
      <c r="DH283" s="113"/>
      <c r="DI283" s="113"/>
      <c r="DJ283" s="113"/>
      <c r="DK283" s="113"/>
      <c r="DL283" s="113"/>
      <c r="DM283" s="113"/>
      <c r="DN283" s="113"/>
      <c r="DO283" s="113"/>
      <c r="DP283" s="113"/>
      <c r="DQ283" s="113"/>
      <c r="DR283" s="113"/>
      <c r="DS283" s="113"/>
      <c r="DT283" s="113"/>
      <c r="DU283" s="113"/>
      <c r="DV283" s="113"/>
      <c r="DW283" s="113"/>
      <c r="DX283" s="113"/>
      <c r="DY283" s="113"/>
      <c r="DZ283" s="113"/>
      <c r="EA283" s="113"/>
      <c r="EB283" s="113"/>
      <c r="EC283" s="113"/>
      <c r="ED283" s="113"/>
      <c r="EE283" s="113"/>
      <c r="EF283" s="113"/>
      <c r="EG283" s="113"/>
      <c r="EH283" s="113"/>
      <c r="EI283" s="113"/>
      <c r="EJ283" s="113"/>
      <c r="EK283" s="113"/>
      <c r="EL283" s="113"/>
      <c r="EM283" s="113"/>
      <c r="EN283" s="113"/>
      <c r="EO283" s="113"/>
      <c r="EP283" s="113"/>
      <c r="EQ283" s="113"/>
      <c r="ER283" s="113"/>
      <c r="ES283" s="113"/>
      <c r="ET283" s="113"/>
      <c r="EU283" s="113"/>
      <c r="EV283" s="113"/>
      <c r="EW283" s="113"/>
      <c r="EX283" s="113"/>
      <c r="EY283" s="113"/>
      <c r="EZ283" s="113"/>
      <c r="FA283" s="113"/>
      <c r="FB283" s="113"/>
      <c r="FC283" s="113"/>
      <c r="FD283" s="113"/>
      <c r="FE283" s="113"/>
      <c r="FF283" s="113"/>
      <c r="FG283" s="113"/>
      <c r="FH283" s="113"/>
      <c r="FI283" s="113"/>
      <c r="FJ283" s="113"/>
      <c r="FK283" s="113"/>
      <c r="FL283" s="113"/>
      <c r="FM283" s="113"/>
      <c r="FN283" s="113"/>
      <c r="FO283" s="113"/>
      <c r="FP283" s="113"/>
      <c r="FQ283" s="113"/>
      <c r="FR283" s="113"/>
      <c r="FS283" s="113"/>
      <c r="FT283" s="113"/>
      <c r="FU283" s="113"/>
      <c r="FV283" s="113"/>
      <c r="FW283" s="113"/>
      <c r="FX283" s="113"/>
      <c r="FY283" s="113"/>
      <c r="FZ283" s="113"/>
      <c r="GA283" s="113"/>
      <c r="GB283" s="113"/>
      <c r="GC283" s="113"/>
      <c r="GD283" s="113"/>
      <c r="GE283" s="113"/>
      <c r="GF283" s="113"/>
      <c r="GG283" s="113"/>
      <c r="GH283" s="113"/>
      <c r="GI283" s="113"/>
      <c r="GJ283" s="113"/>
      <c r="GK283" s="113"/>
      <c r="GL283" s="113"/>
      <c r="GM283" s="113"/>
    </row>
    <row r="284" spans="1:195" ht="11.25" hidden="1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13"/>
      <c r="BT284" s="113"/>
      <c r="BU284" s="113"/>
      <c r="BV284" s="113"/>
      <c r="BW284" s="113"/>
      <c r="BX284" s="113"/>
      <c r="BY284" s="113"/>
      <c r="BZ284" s="113"/>
      <c r="CA284" s="113"/>
      <c r="CB284" s="113"/>
      <c r="CC284" s="113"/>
      <c r="CD284" s="113"/>
      <c r="CE284" s="113"/>
      <c r="CF284" s="113"/>
      <c r="CG284" s="113"/>
      <c r="CH284" s="113"/>
      <c r="CI284" s="113"/>
      <c r="CJ284" s="113"/>
      <c r="CK284" s="113"/>
      <c r="CL284" s="113"/>
      <c r="CM284" s="113"/>
      <c r="CN284" s="113"/>
      <c r="CO284" s="113"/>
      <c r="CP284" s="113"/>
      <c r="CQ284" s="113"/>
      <c r="CR284" s="113"/>
      <c r="CS284" s="113"/>
      <c r="CT284" s="113"/>
      <c r="CU284" s="113"/>
      <c r="CV284" s="113"/>
      <c r="CW284" s="113"/>
      <c r="CX284" s="113"/>
      <c r="CY284" s="113"/>
      <c r="CZ284" s="113"/>
      <c r="DA284" s="113"/>
      <c r="DB284" s="113"/>
      <c r="DC284" s="113"/>
      <c r="DD284" s="113"/>
      <c r="DE284" s="113"/>
      <c r="DF284" s="113"/>
      <c r="DG284" s="113"/>
      <c r="DH284" s="113"/>
      <c r="DI284" s="113"/>
      <c r="DJ284" s="113"/>
      <c r="DK284" s="113"/>
      <c r="DL284" s="113"/>
      <c r="DM284" s="113"/>
      <c r="DN284" s="113"/>
      <c r="DO284" s="113"/>
      <c r="DP284" s="113"/>
      <c r="DQ284" s="113"/>
      <c r="DR284" s="113"/>
      <c r="DS284" s="113"/>
      <c r="DT284" s="113"/>
      <c r="DU284" s="113"/>
      <c r="DV284" s="113"/>
      <c r="DW284" s="113"/>
      <c r="DX284" s="113"/>
      <c r="DY284" s="113"/>
      <c r="DZ284" s="113"/>
      <c r="EA284" s="113"/>
      <c r="EB284" s="113"/>
      <c r="EC284" s="113"/>
      <c r="ED284" s="113"/>
      <c r="EE284" s="113"/>
      <c r="EF284" s="113"/>
      <c r="EG284" s="113"/>
      <c r="EH284" s="113"/>
      <c r="EI284" s="113"/>
      <c r="EJ284" s="113"/>
      <c r="EK284" s="113"/>
      <c r="EL284" s="113"/>
      <c r="EM284" s="113"/>
      <c r="EN284" s="113"/>
      <c r="EO284" s="113"/>
      <c r="EP284" s="113"/>
      <c r="EQ284" s="113"/>
      <c r="ER284" s="113"/>
      <c r="ES284" s="113"/>
      <c r="ET284" s="113"/>
      <c r="EU284" s="113"/>
      <c r="EV284" s="113"/>
      <c r="EW284" s="113"/>
      <c r="EX284" s="113"/>
      <c r="EY284" s="113"/>
      <c r="EZ284" s="113"/>
      <c r="FA284" s="113"/>
      <c r="FB284" s="113"/>
      <c r="FC284" s="113"/>
      <c r="FD284" s="113"/>
      <c r="FE284" s="113"/>
      <c r="FF284" s="113"/>
      <c r="FG284" s="113"/>
      <c r="FH284" s="113"/>
      <c r="FI284" s="113"/>
      <c r="FJ284" s="113"/>
      <c r="FK284" s="113"/>
      <c r="FL284" s="113"/>
      <c r="FM284" s="113"/>
      <c r="FN284" s="113"/>
      <c r="FO284" s="113"/>
      <c r="FP284" s="113"/>
      <c r="FQ284" s="113"/>
      <c r="FR284" s="113"/>
      <c r="FS284" s="113"/>
      <c r="FT284" s="113"/>
      <c r="FU284" s="113"/>
      <c r="FV284" s="113"/>
      <c r="FW284" s="113"/>
      <c r="FX284" s="113"/>
      <c r="FY284" s="113"/>
      <c r="FZ284" s="113"/>
      <c r="GA284" s="113"/>
      <c r="GB284" s="113"/>
      <c r="GC284" s="113"/>
      <c r="GD284" s="113"/>
      <c r="GE284" s="113"/>
      <c r="GF284" s="113"/>
      <c r="GG284" s="113"/>
      <c r="GH284" s="113"/>
      <c r="GI284" s="113"/>
      <c r="GJ284" s="113"/>
      <c r="GK284" s="113"/>
      <c r="GL284" s="113"/>
      <c r="GM284" s="113"/>
    </row>
    <row r="285" spans="1:195" ht="11.25" hidden="1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13"/>
      <c r="BT285" s="113"/>
      <c r="BU285" s="113"/>
      <c r="BV285" s="113"/>
      <c r="BW285" s="113"/>
      <c r="BX285" s="113"/>
      <c r="BY285" s="113"/>
      <c r="BZ285" s="113"/>
      <c r="CA285" s="113"/>
      <c r="CB285" s="113"/>
      <c r="CC285" s="113"/>
      <c r="CD285" s="113"/>
      <c r="CE285" s="113"/>
      <c r="CF285" s="113"/>
      <c r="CG285" s="113"/>
      <c r="CH285" s="113"/>
      <c r="CI285" s="113"/>
      <c r="CJ285" s="113"/>
      <c r="CK285" s="113"/>
      <c r="CL285" s="113"/>
      <c r="CM285" s="113"/>
      <c r="CN285" s="113"/>
      <c r="CO285" s="113"/>
      <c r="CP285" s="113"/>
      <c r="CQ285" s="113"/>
      <c r="CR285" s="113"/>
      <c r="CS285" s="113"/>
      <c r="CT285" s="113"/>
      <c r="CU285" s="113"/>
      <c r="CV285" s="113"/>
      <c r="CW285" s="113"/>
      <c r="CX285" s="113"/>
      <c r="CY285" s="113"/>
      <c r="CZ285" s="113"/>
      <c r="DA285" s="113"/>
      <c r="DB285" s="113"/>
      <c r="DC285" s="113"/>
      <c r="DD285" s="113"/>
      <c r="DE285" s="113"/>
      <c r="DF285" s="113"/>
      <c r="DG285" s="113"/>
      <c r="DH285" s="113"/>
      <c r="DI285" s="113"/>
      <c r="DJ285" s="113"/>
      <c r="DK285" s="113"/>
      <c r="DL285" s="113"/>
      <c r="DM285" s="113"/>
      <c r="DN285" s="113"/>
      <c r="DO285" s="113"/>
      <c r="DP285" s="113"/>
      <c r="DQ285" s="113"/>
      <c r="DR285" s="113"/>
      <c r="DS285" s="113"/>
      <c r="DT285" s="113"/>
      <c r="DU285" s="113"/>
      <c r="DV285" s="113"/>
      <c r="DW285" s="113"/>
      <c r="DX285" s="113"/>
      <c r="DY285" s="113"/>
      <c r="DZ285" s="113"/>
      <c r="EA285" s="113"/>
      <c r="EB285" s="113"/>
      <c r="EC285" s="113"/>
      <c r="ED285" s="113"/>
      <c r="EE285" s="113"/>
      <c r="EF285" s="113"/>
      <c r="EG285" s="113"/>
      <c r="EH285" s="113"/>
      <c r="EI285" s="113"/>
      <c r="EJ285" s="113"/>
      <c r="EK285" s="113"/>
      <c r="EL285" s="113"/>
      <c r="EM285" s="113"/>
      <c r="EN285" s="113"/>
      <c r="EO285" s="113"/>
      <c r="EP285" s="113"/>
      <c r="EQ285" s="113"/>
      <c r="ER285" s="113"/>
      <c r="ES285" s="113"/>
      <c r="ET285" s="113"/>
      <c r="EU285" s="113"/>
      <c r="EV285" s="113"/>
      <c r="EW285" s="113"/>
      <c r="EX285" s="113"/>
      <c r="EY285" s="113"/>
      <c r="EZ285" s="113"/>
      <c r="FA285" s="113"/>
      <c r="FB285" s="113"/>
      <c r="FC285" s="113"/>
      <c r="FD285" s="113"/>
      <c r="FE285" s="113"/>
      <c r="FF285" s="113"/>
      <c r="FG285" s="113"/>
      <c r="FH285" s="113"/>
      <c r="FI285" s="113"/>
      <c r="FJ285" s="113"/>
      <c r="FK285" s="113"/>
      <c r="FL285" s="113"/>
      <c r="FM285" s="113"/>
      <c r="FN285" s="113"/>
      <c r="FO285" s="113"/>
      <c r="FP285" s="113"/>
      <c r="FQ285" s="113"/>
      <c r="FR285" s="113"/>
      <c r="FS285" s="113"/>
      <c r="FT285" s="113"/>
      <c r="FU285" s="113"/>
      <c r="FV285" s="113"/>
      <c r="FW285" s="113"/>
      <c r="FX285" s="113"/>
      <c r="FY285" s="113"/>
      <c r="FZ285" s="113"/>
      <c r="GA285" s="113"/>
      <c r="GB285" s="113"/>
      <c r="GC285" s="113"/>
      <c r="GD285" s="113"/>
      <c r="GE285" s="113"/>
      <c r="GF285" s="113"/>
      <c r="GG285" s="113"/>
      <c r="GH285" s="113"/>
      <c r="GI285" s="113"/>
      <c r="GJ285" s="113"/>
      <c r="GK285" s="113"/>
      <c r="GL285" s="113"/>
      <c r="GM285" s="113"/>
    </row>
    <row r="286" spans="1:195" ht="11.25" hidden="1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3"/>
      <c r="BR286" s="113"/>
      <c r="BS286" s="113"/>
      <c r="BT286" s="113"/>
      <c r="BU286" s="113"/>
      <c r="BV286" s="113"/>
      <c r="BW286" s="113"/>
      <c r="BX286" s="113"/>
      <c r="BY286" s="113"/>
      <c r="BZ286" s="113"/>
      <c r="CA286" s="113"/>
      <c r="CB286" s="113"/>
      <c r="CC286" s="113"/>
      <c r="CD286" s="113"/>
      <c r="CE286" s="113"/>
      <c r="CF286" s="113"/>
      <c r="CG286" s="113"/>
      <c r="CH286" s="113"/>
      <c r="CI286" s="113"/>
      <c r="CJ286" s="113"/>
      <c r="CK286" s="113"/>
      <c r="CL286" s="113"/>
      <c r="CM286" s="113"/>
      <c r="CN286" s="113"/>
      <c r="CO286" s="113"/>
      <c r="CP286" s="113"/>
      <c r="CQ286" s="113"/>
      <c r="CR286" s="113"/>
      <c r="CS286" s="113"/>
      <c r="CT286" s="113"/>
      <c r="CU286" s="113"/>
      <c r="CV286" s="113"/>
      <c r="CW286" s="113"/>
      <c r="CX286" s="113"/>
      <c r="CY286" s="113"/>
      <c r="CZ286" s="113"/>
      <c r="DA286" s="113"/>
      <c r="DB286" s="113"/>
      <c r="DC286" s="113"/>
      <c r="DD286" s="113"/>
      <c r="DE286" s="113"/>
      <c r="DF286" s="113"/>
      <c r="DG286" s="113"/>
      <c r="DH286" s="113"/>
      <c r="DI286" s="113"/>
      <c r="DJ286" s="113"/>
      <c r="DK286" s="113"/>
      <c r="DL286" s="113"/>
      <c r="DM286" s="113"/>
      <c r="DN286" s="113"/>
      <c r="DO286" s="113"/>
      <c r="DP286" s="113"/>
      <c r="DQ286" s="113"/>
      <c r="DR286" s="113"/>
      <c r="DS286" s="113"/>
      <c r="DT286" s="113"/>
      <c r="DU286" s="113"/>
      <c r="DV286" s="113"/>
      <c r="DW286" s="113"/>
      <c r="DX286" s="113"/>
      <c r="DY286" s="113"/>
      <c r="DZ286" s="113"/>
      <c r="EA286" s="113"/>
      <c r="EB286" s="113"/>
      <c r="EC286" s="113"/>
      <c r="ED286" s="113"/>
      <c r="EE286" s="113"/>
      <c r="EF286" s="113"/>
      <c r="EG286" s="113"/>
      <c r="EH286" s="113"/>
      <c r="EI286" s="113"/>
      <c r="EJ286" s="113"/>
      <c r="EK286" s="113"/>
      <c r="EL286" s="113"/>
      <c r="EM286" s="113"/>
      <c r="EN286" s="113"/>
      <c r="EO286" s="113"/>
      <c r="EP286" s="113"/>
      <c r="EQ286" s="113"/>
      <c r="ER286" s="113"/>
      <c r="ES286" s="113"/>
      <c r="ET286" s="113"/>
      <c r="EU286" s="113"/>
      <c r="EV286" s="113"/>
      <c r="EW286" s="113"/>
      <c r="EX286" s="113"/>
      <c r="EY286" s="113"/>
      <c r="EZ286" s="113"/>
      <c r="FA286" s="113"/>
      <c r="FB286" s="113"/>
      <c r="FC286" s="113"/>
      <c r="FD286" s="113"/>
      <c r="FE286" s="113"/>
      <c r="FF286" s="113"/>
      <c r="FG286" s="113"/>
      <c r="FH286" s="113"/>
      <c r="FI286" s="113"/>
      <c r="FJ286" s="113"/>
      <c r="FK286" s="113"/>
      <c r="FL286" s="113"/>
      <c r="FM286" s="113"/>
      <c r="FN286" s="113"/>
      <c r="FO286" s="113"/>
      <c r="FP286" s="113"/>
      <c r="FQ286" s="113"/>
      <c r="FR286" s="113"/>
      <c r="FS286" s="113"/>
      <c r="FT286" s="113"/>
      <c r="FU286" s="113"/>
      <c r="FV286" s="113"/>
      <c r="FW286" s="113"/>
      <c r="FX286" s="113"/>
      <c r="FY286" s="113"/>
      <c r="FZ286" s="113"/>
      <c r="GA286" s="113"/>
      <c r="GB286" s="113"/>
      <c r="GC286" s="113"/>
      <c r="GD286" s="113"/>
      <c r="GE286" s="113"/>
      <c r="GF286" s="113"/>
      <c r="GG286" s="113"/>
      <c r="GH286" s="113"/>
      <c r="GI286" s="113"/>
      <c r="GJ286" s="113"/>
      <c r="GK286" s="113"/>
      <c r="GL286" s="113"/>
      <c r="GM286" s="113"/>
    </row>
    <row r="287" spans="1:195" ht="11.25" hidden="1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113"/>
      <c r="BI287" s="113"/>
      <c r="BJ287" s="113"/>
      <c r="BK287" s="113"/>
      <c r="BL287" s="113"/>
      <c r="BM287" s="113"/>
      <c r="BN287" s="113"/>
      <c r="BO287" s="113"/>
      <c r="BP287" s="113"/>
      <c r="BQ287" s="113"/>
      <c r="BR287" s="113"/>
      <c r="BS287" s="113"/>
      <c r="BT287" s="113"/>
      <c r="BU287" s="113"/>
      <c r="BV287" s="113"/>
      <c r="BW287" s="113"/>
      <c r="BX287" s="113"/>
      <c r="BY287" s="113"/>
      <c r="BZ287" s="113"/>
      <c r="CA287" s="113"/>
      <c r="CB287" s="113"/>
      <c r="CC287" s="113"/>
      <c r="CD287" s="113"/>
      <c r="CE287" s="113"/>
      <c r="CF287" s="113"/>
      <c r="CG287" s="113"/>
      <c r="CH287" s="113"/>
      <c r="CI287" s="113"/>
      <c r="CJ287" s="113"/>
      <c r="CK287" s="113"/>
      <c r="CL287" s="113"/>
      <c r="CM287" s="113"/>
      <c r="CN287" s="113"/>
      <c r="CO287" s="113"/>
      <c r="CP287" s="113"/>
      <c r="CQ287" s="113"/>
      <c r="CR287" s="113"/>
      <c r="CS287" s="113"/>
      <c r="CT287" s="113"/>
      <c r="CU287" s="113"/>
      <c r="CV287" s="113"/>
      <c r="CW287" s="113"/>
      <c r="CX287" s="113"/>
      <c r="CY287" s="113"/>
      <c r="CZ287" s="113"/>
      <c r="DA287" s="113"/>
      <c r="DB287" s="113"/>
      <c r="DC287" s="113"/>
      <c r="DD287" s="113"/>
      <c r="DE287" s="113"/>
      <c r="DF287" s="113"/>
      <c r="DG287" s="113"/>
      <c r="DH287" s="113"/>
      <c r="DI287" s="113"/>
      <c r="DJ287" s="113"/>
      <c r="DK287" s="113"/>
      <c r="DL287" s="113"/>
      <c r="DM287" s="113"/>
      <c r="DN287" s="113"/>
      <c r="DO287" s="113"/>
      <c r="DP287" s="113"/>
      <c r="DQ287" s="113"/>
      <c r="DR287" s="113"/>
      <c r="DS287" s="113"/>
      <c r="DT287" s="113"/>
      <c r="DU287" s="113"/>
      <c r="DV287" s="113"/>
      <c r="DW287" s="113"/>
      <c r="DX287" s="113"/>
      <c r="DY287" s="113"/>
      <c r="DZ287" s="113"/>
      <c r="EA287" s="113"/>
      <c r="EB287" s="113"/>
      <c r="EC287" s="113"/>
      <c r="ED287" s="113"/>
      <c r="EE287" s="113"/>
      <c r="EF287" s="113"/>
      <c r="EG287" s="113"/>
      <c r="EH287" s="113"/>
      <c r="EI287" s="113"/>
      <c r="EJ287" s="113"/>
      <c r="EK287" s="113"/>
      <c r="EL287" s="113"/>
      <c r="EM287" s="113"/>
      <c r="EN287" s="113"/>
      <c r="EO287" s="113"/>
      <c r="EP287" s="113"/>
      <c r="EQ287" s="113"/>
      <c r="ER287" s="113"/>
      <c r="ES287" s="113"/>
      <c r="ET287" s="113"/>
      <c r="EU287" s="113"/>
      <c r="EV287" s="113"/>
      <c r="EW287" s="113"/>
      <c r="EX287" s="113"/>
      <c r="EY287" s="113"/>
      <c r="EZ287" s="113"/>
      <c r="FA287" s="113"/>
      <c r="FB287" s="113"/>
      <c r="FC287" s="113"/>
      <c r="FD287" s="113"/>
      <c r="FE287" s="113"/>
      <c r="FF287" s="113"/>
      <c r="FG287" s="113"/>
      <c r="FH287" s="113"/>
      <c r="FI287" s="113"/>
      <c r="FJ287" s="113"/>
      <c r="FK287" s="113"/>
      <c r="FL287" s="113"/>
      <c r="FM287" s="113"/>
      <c r="FN287" s="113"/>
      <c r="FO287" s="113"/>
      <c r="FP287" s="113"/>
      <c r="FQ287" s="113"/>
      <c r="FR287" s="113"/>
      <c r="FS287" s="113"/>
      <c r="FT287" s="113"/>
      <c r="FU287" s="113"/>
      <c r="FV287" s="113"/>
      <c r="FW287" s="113"/>
      <c r="FX287" s="113"/>
      <c r="FY287" s="113"/>
      <c r="FZ287" s="113"/>
      <c r="GA287" s="113"/>
      <c r="GB287" s="113"/>
      <c r="GC287" s="113"/>
      <c r="GD287" s="113"/>
      <c r="GE287" s="113"/>
      <c r="GF287" s="113"/>
      <c r="GG287" s="113"/>
      <c r="GH287" s="113"/>
      <c r="GI287" s="113"/>
      <c r="GJ287" s="113"/>
      <c r="GK287" s="113"/>
      <c r="GL287" s="113"/>
      <c r="GM287" s="113"/>
    </row>
    <row r="288" spans="1:195" ht="11.25" hidden="1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13"/>
      <c r="BT288" s="113"/>
      <c r="BU288" s="113"/>
      <c r="BV288" s="113"/>
      <c r="BW288" s="113"/>
      <c r="BX288" s="113"/>
      <c r="BY288" s="113"/>
      <c r="BZ288" s="113"/>
      <c r="CA288" s="113"/>
      <c r="CB288" s="113"/>
      <c r="CC288" s="113"/>
      <c r="CD288" s="113"/>
      <c r="CE288" s="113"/>
      <c r="CF288" s="113"/>
      <c r="CG288" s="113"/>
      <c r="CH288" s="113"/>
      <c r="CI288" s="113"/>
      <c r="CJ288" s="113"/>
      <c r="CK288" s="113"/>
      <c r="CL288" s="113"/>
      <c r="CM288" s="113"/>
      <c r="CN288" s="113"/>
      <c r="CO288" s="113"/>
      <c r="CP288" s="113"/>
      <c r="CQ288" s="113"/>
      <c r="CR288" s="113"/>
      <c r="CS288" s="113"/>
      <c r="CT288" s="113"/>
      <c r="CU288" s="113"/>
      <c r="CV288" s="113"/>
      <c r="CW288" s="113"/>
      <c r="CX288" s="113"/>
      <c r="CY288" s="113"/>
      <c r="CZ288" s="113"/>
      <c r="DA288" s="113"/>
      <c r="DB288" s="113"/>
      <c r="DC288" s="113"/>
      <c r="DD288" s="113"/>
      <c r="DE288" s="113"/>
      <c r="DF288" s="113"/>
      <c r="DG288" s="113"/>
      <c r="DH288" s="113"/>
      <c r="DI288" s="113"/>
      <c r="DJ288" s="113"/>
      <c r="DK288" s="113"/>
      <c r="DL288" s="113"/>
      <c r="DM288" s="113"/>
      <c r="DN288" s="113"/>
      <c r="DO288" s="113"/>
      <c r="DP288" s="113"/>
      <c r="DQ288" s="113"/>
      <c r="DR288" s="113"/>
      <c r="DS288" s="113"/>
      <c r="DT288" s="113"/>
      <c r="DU288" s="113"/>
      <c r="DV288" s="113"/>
      <c r="DW288" s="113"/>
      <c r="DX288" s="113"/>
      <c r="DY288" s="113"/>
      <c r="DZ288" s="113"/>
      <c r="EA288" s="113"/>
      <c r="EB288" s="113"/>
      <c r="EC288" s="113"/>
      <c r="ED288" s="113"/>
      <c r="EE288" s="113"/>
      <c r="EF288" s="113"/>
      <c r="EG288" s="113"/>
      <c r="EH288" s="113"/>
      <c r="EI288" s="113"/>
      <c r="EJ288" s="113"/>
      <c r="EK288" s="113"/>
      <c r="EL288" s="113"/>
      <c r="EM288" s="113"/>
      <c r="EN288" s="113"/>
      <c r="EO288" s="113"/>
      <c r="EP288" s="113"/>
      <c r="EQ288" s="113"/>
      <c r="ER288" s="113"/>
      <c r="ES288" s="113"/>
      <c r="ET288" s="113"/>
      <c r="EU288" s="113"/>
      <c r="EV288" s="113"/>
      <c r="EW288" s="113"/>
      <c r="EX288" s="113"/>
      <c r="EY288" s="113"/>
      <c r="EZ288" s="113"/>
      <c r="FA288" s="113"/>
      <c r="FB288" s="113"/>
      <c r="FC288" s="113"/>
      <c r="FD288" s="113"/>
      <c r="FE288" s="113"/>
      <c r="FF288" s="113"/>
      <c r="FG288" s="113"/>
      <c r="FH288" s="113"/>
      <c r="FI288" s="113"/>
      <c r="FJ288" s="113"/>
      <c r="FK288" s="113"/>
      <c r="FL288" s="113"/>
      <c r="FM288" s="113"/>
      <c r="FN288" s="113"/>
      <c r="FO288" s="113"/>
      <c r="FP288" s="113"/>
      <c r="FQ288" s="113"/>
      <c r="FR288" s="113"/>
      <c r="FS288" s="113"/>
      <c r="FT288" s="113"/>
      <c r="FU288" s="113"/>
      <c r="FV288" s="113"/>
      <c r="FW288" s="113"/>
      <c r="FX288" s="113"/>
      <c r="FY288" s="113"/>
      <c r="FZ288" s="113"/>
      <c r="GA288" s="113"/>
      <c r="GB288" s="113"/>
      <c r="GC288" s="113"/>
      <c r="GD288" s="113"/>
      <c r="GE288" s="113"/>
      <c r="GF288" s="113"/>
      <c r="GG288" s="113"/>
      <c r="GH288" s="113"/>
      <c r="GI288" s="113"/>
      <c r="GJ288" s="113"/>
      <c r="GK288" s="113"/>
      <c r="GL288" s="113"/>
      <c r="GM288" s="113"/>
    </row>
    <row r="289" spans="1:195" ht="11.25" hidden="1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13"/>
      <c r="BT289" s="113"/>
      <c r="BU289" s="113"/>
      <c r="BV289" s="113"/>
      <c r="BW289" s="113"/>
      <c r="BX289" s="113"/>
      <c r="BY289" s="113"/>
      <c r="BZ289" s="113"/>
      <c r="CA289" s="113"/>
      <c r="CB289" s="113"/>
      <c r="CC289" s="113"/>
      <c r="CD289" s="113"/>
      <c r="CE289" s="113"/>
      <c r="CF289" s="113"/>
      <c r="CG289" s="113"/>
      <c r="CH289" s="113"/>
      <c r="CI289" s="113"/>
      <c r="CJ289" s="113"/>
      <c r="CK289" s="113"/>
      <c r="CL289" s="113"/>
      <c r="CM289" s="113"/>
      <c r="CN289" s="113"/>
      <c r="CO289" s="113"/>
      <c r="CP289" s="113"/>
      <c r="CQ289" s="113"/>
      <c r="CR289" s="113"/>
      <c r="CS289" s="113"/>
      <c r="CT289" s="113"/>
      <c r="CU289" s="113"/>
      <c r="CV289" s="113"/>
      <c r="CW289" s="113"/>
      <c r="CX289" s="113"/>
      <c r="CY289" s="113"/>
      <c r="CZ289" s="113"/>
      <c r="DA289" s="113"/>
      <c r="DB289" s="113"/>
      <c r="DC289" s="113"/>
      <c r="DD289" s="113"/>
      <c r="DE289" s="113"/>
      <c r="DF289" s="113"/>
      <c r="DG289" s="113"/>
      <c r="DH289" s="113"/>
      <c r="DI289" s="113"/>
      <c r="DJ289" s="113"/>
      <c r="DK289" s="113"/>
      <c r="DL289" s="113"/>
      <c r="DM289" s="113"/>
      <c r="DN289" s="113"/>
      <c r="DO289" s="113"/>
      <c r="DP289" s="113"/>
      <c r="DQ289" s="113"/>
      <c r="DR289" s="113"/>
      <c r="DS289" s="113"/>
      <c r="DT289" s="113"/>
      <c r="DU289" s="113"/>
      <c r="DV289" s="113"/>
      <c r="DW289" s="113"/>
      <c r="DX289" s="113"/>
      <c r="DY289" s="113"/>
      <c r="DZ289" s="113"/>
      <c r="EA289" s="113"/>
      <c r="EB289" s="113"/>
      <c r="EC289" s="113"/>
      <c r="ED289" s="113"/>
      <c r="EE289" s="113"/>
      <c r="EF289" s="113"/>
      <c r="EG289" s="113"/>
      <c r="EH289" s="113"/>
      <c r="EI289" s="113"/>
      <c r="EJ289" s="113"/>
      <c r="EK289" s="113"/>
      <c r="EL289" s="113"/>
      <c r="EM289" s="113"/>
      <c r="EN289" s="113"/>
      <c r="EO289" s="113"/>
      <c r="EP289" s="113"/>
      <c r="EQ289" s="113"/>
      <c r="ER289" s="113"/>
      <c r="ES289" s="113"/>
      <c r="ET289" s="113"/>
      <c r="EU289" s="113"/>
      <c r="EV289" s="113"/>
      <c r="EW289" s="113"/>
      <c r="EX289" s="113"/>
      <c r="EY289" s="113"/>
      <c r="EZ289" s="113"/>
      <c r="FA289" s="113"/>
      <c r="FB289" s="113"/>
      <c r="FC289" s="113"/>
      <c r="FD289" s="113"/>
      <c r="FE289" s="113"/>
      <c r="FF289" s="113"/>
      <c r="FG289" s="113"/>
      <c r="FH289" s="113"/>
      <c r="FI289" s="113"/>
      <c r="FJ289" s="113"/>
      <c r="FK289" s="113"/>
      <c r="FL289" s="113"/>
      <c r="FM289" s="113"/>
      <c r="FN289" s="113"/>
      <c r="FO289" s="113"/>
      <c r="FP289" s="113"/>
      <c r="FQ289" s="113"/>
      <c r="FR289" s="113"/>
      <c r="FS289" s="113"/>
      <c r="FT289" s="113"/>
      <c r="FU289" s="113"/>
      <c r="FV289" s="113"/>
      <c r="FW289" s="113"/>
      <c r="FX289" s="113"/>
      <c r="FY289" s="113"/>
      <c r="FZ289" s="113"/>
      <c r="GA289" s="113"/>
      <c r="GB289" s="113"/>
      <c r="GC289" s="113"/>
      <c r="GD289" s="113"/>
      <c r="GE289" s="113"/>
      <c r="GF289" s="113"/>
      <c r="GG289" s="113"/>
      <c r="GH289" s="113"/>
      <c r="GI289" s="113"/>
      <c r="GJ289" s="113"/>
      <c r="GK289" s="113"/>
      <c r="GL289" s="113"/>
      <c r="GM289" s="113"/>
    </row>
    <row r="290" spans="1:195" ht="11.25" hidden="1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3"/>
      <c r="BR290" s="113"/>
      <c r="BS290" s="113"/>
      <c r="BT290" s="113"/>
      <c r="BU290" s="113"/>
      <c r="BV290" s="113"/>
      <c r="BW290" s="113"/>
      <c r="BX290" s="113"/>
      <c r="BY290" s="113"/>
      <c r="BZ290" s="113"/>
      <c r="CA290" s="113"/>
      <c r="CB290" s="113"/>
      <c r="CC290" s="113"/>
      <c r="CD290" s="113"/>
      <c r="CE290" s="113"/>
      <c r="CF290" s="113"/>
      <c r="CG290" s="113"/>
      <c r="CH290" s="113"/>
      <c r="CI290" s="113"/>
      <c r="CJ290" s="113"/>
      <c r="CK290" s="113"/>
      <c r="CL290" s="113"/>
      <c r="CM290" s="113"/>
      <c r="CN290" s="113"/>
      <c r="CO290" s="113"/>
      <c r="CP290" s="113"/>
      <c r="CQ290" s="113"/>
      <c r="CR290" s="113"/>
      <c r="CS290" s="113"/>
      <c r="CT290" s="113"/>
      <c r="CU290" s="113"/>
      <c r="CV290" s="113"/>
      <c r="CW290" s="113"/>
      <c r="CX290" s="113"/>
      <c r="CY290" s="113"/>
      <c r="CZ290" s="113"/>
      <c r="DA290" s="113"/>
      <c r="DB290" s="113"/>
      <c r="DC290" s="113"/>
      <c r="DD290" s="113"/>
      <c r="DE290" s="113"/>
      <c r="DF290" s="113"/>
      <c r="DG290" s="113"/>
      <c r="DH290" s="113"/>
      <c r="DI290" s="113"/>
      <c r="DJ290" s="113"/>
      <c r="DK290" s="113"/>
      <c r="DL290" s="113"/>
      <c r="DM290" s="113"/>
      <c r="DN290" s="113"/>
      <c r="DO290" s="113"/>
      <c r="DP290" s="113"/>
      <c r="DQ290" s="113"/>
      <c r="DR290" s="113"/>
      <c r="DS290" s="113"/>
      <c r="DT290" s="113"/>
      <c r="DU290" s="113"/>
      <c r="DV290" s="113"/>
      <c r="DW290" s="113"/>
      <c r="DX290" s="113"/>
      <c r="DY290" s="113"/>
      <c r="DZ290" s="113"/>
      <c r="EA290" s="113"/>
      <c r="EB290" s="113"/>
      <c r="EC290" s="113"/>
      <c r="ED290" s="113"/>
      <c r="EE290" s="113"/>
      <c r="EF290" s="113"/>
      <c r="EG290" s="113"/>
      <c r="EH290" s="113"/>
      <c r="EI290" s="113"/>
      <c r="EJ290" s="113"/>
      <c r="EK290" s="113"/>
      <c r="EL290" s="113"/>
      <c r="EM290" s="113"/>
      <c r="EN290" s="113"/>
      <c r="EO290" s="113"/>
      <c r="EP290" s="113"/>
      <c r="EQ290" s="113"/>
      <c r="ER290" s="113"/>
      <c r="ES290" s="113"/>
      <c r="ET290" s="113"/>
      <c r="EU290" s="113"/>
      <c r="EV290" s="113"/>
      <c r="EW290" s="113"/>
      <c r="EX290" s="113"/>
      <c r="EY290" s="113"/>
      <c r="EZ290" s="113"/>
      <c r="FA290" s="113"/>
      <c r="FB290" s="113"/>
      <c r="FC290" s="113"/>
      <c r="FD290" s="113"/>
      <c r="FE290" s="113"/>
      <c r="FF290" s="113"/>
      <c r="FG290" s="113"/>
      <c r="FH290" s="113"/>
      <c r="FI290" s="113"/>
      <c r="FJ290" s="113"/>
      <c r="FK290" s="113"/>
      <c r="FL290" s="113"/>
      <c r="FM290" s="113"/>
      <c r="FN290" s="113"/>
      <c r="FO290" s="113"/>
      <c r="FP290" s="113"/>
      <c r="FQ290" s="113"/>
      <c r="FR290" s="113"/>
      <c r="FS290" s="113"/>
      <c r="FT290" s="113"/>
      <c r="FU290" s="113"/>
      <c r="FV290" s="113"/>
      <c r="FW290" s="113"/>
      <c r="FX290" s="113"/>
      <c r="FY290" s="113"/>
      <c r="FZ290" s="113"/>
      <c r="GA290" s="113"/>
      <c r="GB290" s="113"/>
      <c r="GC290" s="113"/>
      <c r="GD290" s="113"/>
      <c r="GE290" s="113"/>
      <c r="GF290" s="113"/>
      <c r="GG290" s="113"/>
      <c r="GH290" s="113"/>
      <c r="GI290" s="113"/>
      <c r="GJ290" s="113"/>
      <c r="GK290" s="113"/>
      <c r="GL290" s="113"/>
      <c r="GM290" s="113"/>
    </row>
    <row r="291" spans="1:195" ht="11.25" hidden="1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/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3"/>
      <c r="BW291" s="113"/>
      <c r="BX291" s="113"/>
      <c r="BY291" s="113"/>
      <c r="BZ291" s="113"/>
      <c r="CA291" s="113"/>
      <c r="CB291" s="113"/>
      <c r="CC291" s="113"/>
      <c r="CD291" s="113"/>
      <c r="CE291" s="113"/>
      <c r="CF291" s="113"/>
      <c r="CG291" s="113"/>
      <c r="CH291" s="113"/>
      <c r="CI291" s="113"/>
      <c r="CJ291" s="113"/>
      <c r="CK291" s="113"/>
      <c r="CL291" s="113"/>
      <c r="CM291" s="113"/>
      <c r="CN291" s="113"/>
      <c r="CO291" s="113"/>
      <c r="CP291" s="113"/>
      <c r="CQ291" s="113"/>
      <c r="CR291" s="113"/>
      <c r="CS291" s="113"/>
      <c r="CT291" s="113"/>
      <c r="CU291" s="113"/>
      <c r="CV291" s="113"/>
      <c r="CW291" s="113"/>
      <c r="CX291" s="113"/>
      <c r="CY291" s="113"/>
      <c r="CZ291" s="113"/>
      <c r="DA291" s="113"/>
      <c r="DB291" s="113"/>
      <c r="DC291" s="113"/>
      <c r="DD291" s="113"/>
      <c r="DE291" s="113"/>
      <c r="DF291" s="113"/>
      <c r="DG291" s="113"/>
      <c r="DH291" s="113"/>
      <c r="DI291" s="113"/>
      <c r="DJ291" s="113"/>
      <c r="DK291" s="113"/>
      <c r="DL291" s="113"/>
      <c r="DM291" s="113"/>
      <c r="DN291" s="113"/>
      <c r="DO291" s="113"/>
      <c r="DP291" s="113"/>
      <c r="DQ291" s="113"/>
      <c r="DR291" s="113"/>
      <c r="DS291" s="113"/>
      <c r="DT291" s="113"/>
      <c r="DU291" s="113"/>
      <c r="DV291" s="113"/>
      <c r="DW291" s="113"/>
      <c r="DX291" s="113"/>
      <c r="DY291" s="113"/>
      <c r="DZ291" s="113"/>
      <c r="EA291" s="113"/>
      <c r="EB291" s="113"/>
      <c r="EC291" s="113"/>
      <c r="ED291" s="113"/>
      <c r="EE291" s="113"/>
      <c r="EF291" s="113"/>
      <c r="EG291" s="113"/>
      <c r="EH291" s="113"/>
      <c r="EI291" s="113"/>
      <c r="EJ291" s="113"/>
      <c r="EK291" s="113"/>
      <c r="EL291" s="113"/>
      <c r="EM291" s="113"/>
      <c r="EN291" s="113"/>
      <c r="EO291" s="113"/>
      <c r="EP291" s="113"/>
      <c r="EQ291" s="113"/>
      <c r="ER291" s="113"/>
      <c r="ES291" s="113"/>
      <c r="ET291" s="113"/>
      <c r="EU291" s="113"/>
      <c r="EV291" s="113"/>
      <c r="EW291" s="113"/>
      <c r="EX291" s="113"/>
      <c r="EY291" s="113"/>
      <c r="EZ291" s="113"/>
      <c r="FA291" s="113"/>
      <c r="FB291" s="113"/>
      <c r="FC291" s="113"/>
      <c r="FD291" s="113"/>
      <c r="FE291" s="113"/>
      <c r="FF291" s="113"/>
      <c r="FG291" s="113"/>
      <c r="FH291" s="113"/>
      <c r="FI291" s="113"/>
      <c r="FJ291" s="113"/>
      <c r="FK291" s="113"/>
      <c r="FL291" s="113"/>
      <c r="FM291" s="113"/>
      <c r="FN291" s="113"/>
      <c r="FO291" s="113"/>
      <c r="FP291" s="113"/>
      <c r="FQ291" s="113"/>
      <c r="FR291" s="113"/>
      <c r="FS291" s="113"/>
      <c r="FT291" s="113"/>
      <c r="FU291" s="113"/>
      <c r="FV291" s="113"/>
      <c r="FW291" s="113"/>
      <c r="FX291" s="113"/>
      <c r="FY291" s="113"/>
      <c r="FZ291" s="113"/>
      <c r="GA291" s="113"/>
      <c r="GB291" s="113"/>
      <c r="GC291" s="113"/>
      <c r="GD291" s="113"/>
      <c r="GE291" s="113"/>
      <c r="GF291" s="113"/>
      <c r="GG291" s="113"/>
      <c r="GH291" s="113"/>
      <c r="GI291" s="113"/>
      <c r="GJ291" s="113"/>
      <c r="GK291" s="113"/>
      <c r="GL291" s="113"/>
      <c r="GM291" s="113"/>
    </row>
    <row r="292" spans="1:195" ht="11.25" hidden="1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  <c r="BI292" s="113"/>
      <c r="BJ292" s="113"/>
      <c r="BK292" s="113"/>
      <c r="BL292" s="113"/>
      <c r="BM292" s="113"/>
      <c r="BN292" s="113"/>
      <c r="BO292" s="113"/>
      <c r="BP292" s="113"/>
      <c r="BQ292" s="113"/>
      <c r="BR292" s="113"/>
      <c r="BS292" s="113"/>
      <c r="BT292" s="113"/>
      <c r="BU292" s="113"/>
      <c r="BV292" s="113"/>
      <c r="BW292" s="113"/>
      <c r="BX292" s="113"/>
      <c r="BY292" s="113"/>
      <c r="BZ292" s="113"/>
      <c r="CA292" s="113"/>
      <c r="CB292" s="113"/>
      <c r="CC292" s="113"/>
      <c r="CD292" s="113"/>
      <c r="CE292" s="113"/>
      <c r="CF292" s="113"/>
      <c r="CG292" s="113"/>
      <c r="CH292" s="113"/>
      <c r="CI292" s="113"/>
      <c r="CJ292" s="113"/>
      <c r="CK292" s="113"/>
      <c r="CL292" s="113"/>
      <c r="CM292" s="113"/>
      <c r="CN292" s="113"/>
      <c r="CO292" s="113"/>
      <c r="CP292" s="113"/>
      <c r="CQ292" s="113"/>
      <c r="CR292" s="113"/>
      <c r="CS292" s="113"/>
      <c r="CT292" s="113"/>
      <c r="CU292" s="113"/>
      <c r="CV292" s="113"/>
      <c r="CW292" s="113"/>
      <c r="CX292" s="113"/>
      <c r="CY292" s="113"/>
      <c r="CZ292" s="113"/>
      <c r="DA292" s="113"/>
      <c r="DB292" s="113"/>
      <c r="DC292" s="113"/>
      <c r="DD292" s="113"/>
      <c r="DE292" s="113"/>
      <c r="DF292" s="113"/>
      <c r="DG292" s="113"/>
      <c r="DH292" s="113"/>
      <c r="DI292" s="113"/>
      <c r="DJ292" s="113"/>
      <c r="DK292" s="113"/>
      <c r="DL292" s="113"/>
      <c r="DM292" s="113"/>
      <c r="DN292" s="113"/>
      <c r="DO292" s="113"/>
      <c r="DP292" s="113"/>
      <c r="DQ292" s="113"/>
      <c r="DR292" s="113"/>
      <c r="DS292" s="113"/>
      <c r="DT292" s="113"/>
      <c r="DU292" s="113"/>
      <c r="DV292" s="113"/>
      <c r="DW292" s="113"/>
      <c r="DX292" s="113"/>
      <c r="DY292" s="113"/>
      <c r="DZ292" s="113"/>
      <c r="EA292" s="113"/>
      <c r="EB292" s="113"/>
      <c r="EC292" s="113"/>
      <c r="ED292" s="113"/>
      <c r="EE292" s="113"/>
      <c r="EF292" s="113"/>
      <c r="EG292" s="113"/>
      <c r="EH292" s="113"/>
      <c r="EI292" s="113"/>
      <c r="EJ292" s="113"/>
      <c r="EK292" s="113"/>
      <c r="EL292" s="113"/>
      <c r="EM292" s="113"/>
      <c r="EN292" s="113"/>
      <c r="EO292" s="113"/>
      <c r="EP292" s="113"/>
      <c r="EQ292" s="113"/>
      <c r="ER292" s="113"/>
      <c r="ES292" s="113"/>
      <c r="ET292" s="113"/>
      <c r="EU292" s="113"/>
      <c r="EV292" s="113"/>
      <c r="EW292" s="113"/>
      <c r="EX292" s="113"/>
      <c r="EY292" s="113"/>
      <c r="EZ292" s="113"/>
      <c r="FA292" s="113"/>
      <c r="FB292" s="113"/>
      <c r="FC292" s="113"/>
      <c r="FD292" s="113"/>
      <c r="FE292" s="113"/>
      <c r="FF292" s="113"/>
      <c r="FG292" s="113"/>
      <c r="FH292" s="113"/>
      <c r="FI292" s="113"/>
      <c r="FJ292" s="113"/>
      <c r="FK292" s="113"/>
      <c r="FL292" s="113"/>
      <c r="FM292" s="113"/>
      <c r="FN292" s="113"/>
      <c r="FO292" s="113"/>
      <c r="FP292" s="113"/>
      <c r="FQ292" s="113"/>
      <c r="FR292" s="113"/>
      <c r="FS292" s="113"/>
      <c r="FT292" s="113"/>
      <c r="FU292" s="113"/>
      <c r="FV292" s="113"/>
      <c r="FW292" s="113"/>
      <c r="FX292" s="113"/>
      <c r="FY292" s="113"/>
      <c r="FZ292" s="113"/>
      <c r="GA292" s="113"/>
      <c r="GB292" s="113"/>
      <c r="GC292" s="113"/>
      <c r="GD292" s="113"/>
      <c r="GE292" s="113"/>
      <c r="GF292" s="113"/>
      <c r="GG292" s="113"/>
      <c r="GH292" s="113"/>
      <c r="GI292" s="113"/>
      <c r="GJ292" s="113"/>
      <c r="GK292" s="113"/>
      <c r="GL292" s="113"/>
      <c r="GM292" s="113"/>
    </row>
    <row r="293" spans="1:195" ht="11.25" hidden="1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  <c r="BG293" s="113"/>
      <c r="BH293" s="113"/>
      <c r="BI293" s="113"/>
      <c r="BJ293" s="113"/>
      <c r="BK293" s="113"/>
      <c r="BL293" s="113"/>
      <c r="BM293" s="113"/>
      <c r="BN293" s="113"/>
      <c r="BO293" s="113"/>
      <c r="BP293" s="113"/>
      <c r="BQ293" s="113"/>
      <c r="BR293" s="113"/>
      <c r="BS293" s="113"/>
      <c r="BT293" s="113"/>
      <c r="BU293" s="113"/>
      <c r="BV293" s="113"/>
      <c r="BW293" s="113"/>
      <c r="BX293" s="113"/>
      <c r="BY293" s="113"/>
      <c r="BZ293" s="113"/>
      <c r="CA293" s="113"/>
      <c r="CB293" s="113"/>
      <c r="CC293" s="113"/>
      <c r="CD293" s="113"/>
      <c r="CE293" s="113"/>
      <c r="CF293" s="113"/>
      <c r="CG293" s="113"/>
      <c r="CH293" s="113"/>
      <c r="CI293" s="113"/>
      <c r="CJ293" s="113"/>
      <c r="CK293" s="113"/>
      <c r="CL293" s="113"/>
      <c r="CM293" s="113"/>
      <c r="CN293" s="113"/>
      <c r="CO293" s="113"/>
      <c r="CP293" s="113"/>
      <c r="CQ293" s="113"/>
      <c r="CR293" s="113"/>
      <c r="CS293" s="113"/>
      <c r="CT293" s="113"/>
      <c r="CU293" s="113"/>
      <c r="CV293" s="113"/>
      <c r="CW293" s="113"/>
      <c r="CX293" s="113"/>
      <c r="CY293" s="113"/>
      <c r="CZ293" s="113"/>
      <c r="DA293" s="113"/>
      <c r="DB293" s="113"/>
      <c r="DC293" s="113"/>
      <c r="DD293" s="113"/>
      <c r="DE293" s="113"/>
      <c r="DF293" s="113"/>
      <c r="DG293" s="113"/>
      <c r="DH293" s="113"/>
      <c r="DI293" s="113"/>
      <c r="DJ293" s="113"/>
      <c r="DK293" s="113"/>
      <c r="DL293" s="113"/>
      <c r="DM293" s="113"/>
      <c r="DN293" s="113"/>
      <c r="DO293" s="113"/>
      <c r="DP293" s="113"/>
      <c r="DQ293" s="113"/>
      <c r="DR293" s="113"/>
      <c r="DS293" s="113"/>
      <c r="DT293" s="113"/>
      <c r="DU293" s="113"/>
      <c r="DV293" s="113"/>
      <c r="DW293" s="113"/>
      <c r="DX293" s="113"/>
      <c r="DY293" s="113"/>
      <c r="DZ293" s="113"/>
      <c r="EA293" s="113"/>
      <c r="EB293" s="113"/>
      <c r="EC293" s="113"/>
      <c r="ED293" s="113"/>
      <c r="EE293" s="113"/>
      <c r="EF293" s="113"/>
      <c r="EG293" s="113"/>
      <c r="EH293" s="113"/>
      <c r="EI293" s="113"/>
      <c r="EJ293" s="113"/>
      <c r="EK293" s="113"/>
      <c r="EL293" s="113"/>
      <c r="EM293" s="113"/>
      <c r="EN293" s="113"/>
      <c r="EO293" s="113"/>
      <c r="EP293" s="113"/>
      <c r="EQ293" s="113"/>
      <c r="ER293" s="113"/>
      <c r="ES293" s="113"/>
      <c r="ET293" s="113"/>
      <c r="EU293" s="113"/>
      <c r="EV293" s="113"/>
      <c r="EW293" s="113"/>
      <c r="EX293" s="113"/>
      <c r="EY293" s="113"/>
      <c r="EZ293" s="113"/>
      <c r="FA293" s="113"/>
      <c r="FB293" s="113"/>
      <c r="FC293" s="113"/>
      <c r="FD293" s="113"/>
      <c r="FE293" s="113"/>
      <c r="FF293" s="113"/>
      <c r="FG293" s="113"/>
      <c r="FH293" s="113"/>
      <c r="FI293" s="113"/>
      <c r="FJ293" s="113"/>
      <c r="FK293" s="113"/>
      <c r="FL293" s="113"/>
      <c r="FM293" s="113"/>
      <c r="FN293" s="113"/>
      <c r="FO293" s="113"/>
      <c r="FP293" s="113"/>
      <c r="FQ293" s="113"/>
      <c r="FR293" s="113"/>
      <c r="FS293" s="113"/>
      <c r="FT293" s="113"/>
      <c r="FU293" s="113"/>
      <c r="FV293" s="113"/>
      <c r="FW293" s="113"/>
      <c r="FX293" s="113"/>
      <c r="FY293" s="113"/>
      <c r="FZ293" s="113"/>
      <c r="GA293" s="113"/>
      <c r="GB293" s="113"/>
      <c r="GC293" s="113"/>
      <c r="GD293" s="113"/>
      <c r="GE293" s="113"/>
      <c r="GF293" s="113"/>
      <c r="GG293" s="113"/>
      <c r="GH293" s="113"/>
      <c r="GI293" s="113"/>
      <c r="GJ293" s="113"/>
      <c r="GK293" s="113"/>
      <c r="GL293" s="113"/>
      <c r="GM293" s="113"/>
    </row>
    <row r="294" spans="1:195" ht="11.25" hidden="1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113"/>
      <c r="BI294" s="113"/>
      <c r="BJ294" s="113"/>
      <c r="BK294" s="113"/>
      <c r="BL294" s="113"/>
      <c r="BM294" s="113"/>
      <c r="BN294" s="113"/>
      <c r="BO294" s="113"/>
      <c r="BP294" s="113"/>
      <c r="BQ294" s="113"/>
      <c r="BR294" s="113"/>
      <c r="BS294" s="113"/>
      <c r="BT294" s="113"/>
      <c r="BU294" s="113"/>
      <c r="BV294" s="113"/>
      <c r="BW294" s="113"/>
      <c r="BX294" s="113"/>
      <c r="BY294" s="113"/>
      <c r="BZ294" s="113"/>
      <c r="CA294" s="113"/>
      <c r="CB294" s="113"/>
      <c r="CC294" s="113"/>
      <c r="CD294" s="113"/>
      <c r="CE294" s="113"/>
      <c r="CF294" s="113"/>
      <c r="CG294" s="113"/>
      <c r="CH294" s="113"/>
      <c r="CI294" s="113"/>
      <c r="CJ294" s="113"/>
      <c r="CK294" s="113"/>
      <c r="CL294" s="113"/>
      <c r="CM294" s="113"/>
      <c r="CN294" s="113"/>
      <c r="CO294" s="113"/>
      <c r="CP294" s="113"/>
      <c r="CQ294" s="113"/>
      <c r="CR294" s="113"/>
      <c r="CS294" s="113"/>
      <c r="CT294" s="113"/>
      <c r="CU294" s="113"/>
      <c r="CV294" s="113"/>
      <c r="CW294" s="113"/>
      <c r="CX294" s="113"/>
      <c r="CY294" s="113"/>
      <c r="CZ294" s="113"/>
      <c r="DA294" s="113"/>
      <c r="DB294" s="113"/>
      <c r="DC294" s="113"/>
      <c r="DD294" s="113"/>
      <c r="DE294" s="113"/>
      <c r="DF294" s="113"/>
      <c r="DG294" s="113"/>
      <c r="DH294" s="113"/>
      <c r="DI294" s="113"/>
      <c r="DJ294" s="113"/>
      <c r="DK294" s="113"/>
      <c r="DL294" s="113"/>
      <c r="DM294" s="113"/>
      <c r="DN294" s="113"/>
      <c r="DO294" s="113"/>
      <c r="DP294" s="113"/>
      <c r="DQ294" s="113"/>
      <c r="DR294" s="113"/>
      <c r="DS294" s="113"/>
      <c r="DT294" s="113"/>
      <c r="DU294" s="113"/>
      <c r="DV294" s="113"/>
      <c r="DW294" s="113"/>
      <c r="DX294" s="113"/>
      <c r="DY294" s="113"/>
      <c r="DZ294" s="113"/>
      <c r="EA294" s="113"/>
      <c r="EB294" s="113"/>
      <c r="EC294" s="113"/>
      <c r="ED294" s="113"/>
      <c r="EE294" s="113"/>
      <c r="EF294" s="113"/>
      <c r="EG294" s="113"/>
      <c r="EH294" s="113"/>
      <c r="EI294" s="113"/>
      <c r="EJ294" s="113"/>
      <c r="EK294" s="113"/>
      <c r="EL294" s="113"/>
      <c r="EM294" s="113"/>
      <c r="EN294" s="113"/>
      <c r="EO294" s="113"/>
      <c r="EP294" s="113"/>
      <c r="EQ294" s="113"/>
      <c r="ER294" s="113"/>
      <c r="ES294" s="113"/>
      <c r="ET294" s="113"/>
      <c r="EU294" s="113"/>
      <c r="EV294" s="113"/>
      <c r="EW294" s="113"/>
      <c r="EX294" s="113"/>
      <c r="EY294" s="113"/>
      <c r="EZ294" s="113"/>
      <c r="FA294" s="113"/>
      <c r="FB294" s="113"/>
      <c r="FC294" s="113"/>
      <c r="FD294" s="113"/>
      <c r="FE294" s="113"/>
      <c r="FF294" s="113"/>
      <c r="FG294" s="113"/>
      <c r="FH294" s="113"/>
      <c r="FI294" s="113"/>
      <c r="FJ294" s="113"/>
      <c r="FK294" s="113"/>
      <c r="FL294" s="113"/>
      <c r="FM294" s="113"/>
      <c r="FN294" s="113"/>
      <c r="FO294" s="113"/>
      <c r="FP294" s="113"/>
      <c r="FQ294" s="113"/>
      <c r="FR294" s="113"/>
      <c r="FS294" s="113"/>
      <c r="FT294" s="113"/>
      <c r="FU294" s="113"/>
      <c r="FV294" s="113"/>
      <c r="FW294" s="113"/>
      <c r="FX294" s="113"/>
      <c r="FY294" s="113"/>
      <c r="FZ294" s="113"/>
      <c r="GA294" s="113"/>
      <c r="GB294" s="113"/>
      <c r="GC294" s="113"/>
      <c r="GD294" s="113"/>
      <c r="GE294" s="113"/>
      <c r="GF294" s="113"/>
      <c r="GG294" s="113"/>
      <c r="GH294" s="113"/>
      <c r="GI294" s="113"/>
      <c r="GJ294" s="113"/>
      <c r="GK294" s="113"/>
      <c r="GL294" s="113"/>
      <c r="GM294" s="113"/>
    </row>
    <row r="295" spans="1:195" ht="11.25" hidden="1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3"/>
      <c r="BD295" s="113"/>
      <c r="BE295" s="113"/>
      <c r="BF295" s="113"/>
      <c r="BG295" s="113"/>
      <c r="BH295" s="113"/>
      <c r="BI295" s="113"/>
      <c r="BJ295" s="113"/>
      <c r="BK295" s="113"/>
      <c r="BL295" s="113"/>
      <c r="BM295" s="113"/>
      <c r="BN295" s="113"/>
      <c r="BO295" s="113"/>
      <c r="BP295" s="113"/>
      <c r="BQ295" s="113"/>
      <c r="BR295" s="113"/>
      <c r="BS295" s="113"/>
      <c r="BT295" s="113"/>
      <c r="BU295" s="113"/>
      <c r="BV295" s="113"/>
      <c r="BW295" s="113"/>
      <c r="BX295" s="113"/>
      <c r="BY295" s="113"/>
      <c r="BZ295" s="113"/>
      <c r="CA295" s="113"/>
      <c r="CB295" s="113"/>
      <c r="CC295" s="113"/>
      <c r="CD295" s="113"/>
      <c r="CE295" s="113"/>
      <c r="CF295" s="113"/>
      <c r="CG295" s="113"/>
      <c r="CH295" s="113"/>
      <c r="CI295" s="113"/>
      <c r="CJ295" s="113"/>
      <c r="CK295" s="113"/>
      <c r="CL295" s="113"/>
      <c r="CM295" s="113"/>
      <c r="CN295" s="113"/>
      <c r="CO295" s="113"/>
      <c r="CP295" s="113"/>
      <c r="CQ295" s="113"/>
      <c r="CR295" s="113"/>
      <c r="CS295" s="113"/>
      <c r="CT295" s="113"/>
      <c r="CU295" s="113"/>
      <c r="CV295" s="113"/>
      <c r="CW295" s="113"/>
      <c r="CX295" s="113"/>
      <c r="CY295" s="113"/>
      <c r="CZ295" s="113"/>
      <c r="DA295" s="113"/>
      <c r="DB295" s="113"/>
      <c r="DC295" s="113"/>
      <c r="DD295" s="113"/>
      <c r="DE295" s="113"/>
      <c r="DF295" s="113"/>
      <c r="DG295" s="113"/>
      <c r="DH295" s="113"/>
      <c r="DI295" s="113"/>
      <c r="DJ295" s="113"/>
      <c r="DK295" s="113"/>
      <c r="DL295" s="113"/>
      <c r="DM295" s="113"/>
      <c r="DN295" s="113"/>
      <c r="DO295" s="113"/>
      <c r="DP295" s="113"/>
      <c r="DQ295" s="113"/>
      <c r="DR295" s="113"/>
      <c r="DS295" s="113"/>
      <c r="DT295" s="113"/>
      <c r="DU295" s="113"/>
      <c r="DV295" s="113"/>
      <c r="DW295" s="113"/>
      <c r="DX295" s="113"/>
      <c r="DY295" s="113"/>
      <c r="DZ295" s="113"/>
      <c r="EA295" s="113"/>
      <c r="EB295" s="113"/>
      <c r="EC295" s="113"/>
      <c r="ED295" s="113"/>
      <c r="EE295" s="113"/>
      <c r="EF295" s="113"/>
      <c r="EG295" s="113"/>
      <c r="EH295" s="113"/>
      <c r="EI295" s="113"/>
      <c r="EJ295" s="113"/>
      <c r="EK295" s="113"/>
      <c r="EL295" s="113"/>
      <c r="EM295" s="113"/>
      <c r="EN295" s="113"/>
      <c r="EO295" s="113"/>
      <c r="EP295" s="113"/>
      <c r="EQ295" s="113"/>
      <c r="ER295" s="113"/>
      <c r="ES295" s="113"/>
      <c r="ET295" s="113"/>
      <c r="EU295" s="113"/>
      <c r="EV295" s="113"/>
      <c r="EW295" s="113"/>
      <c r="EX295" s="113"/>
      <c r="EY295" s="113"/>
      <c r="EZ295" s="113"/>
      <c r="FA295" s="113"/>
      <c r="FB295" s="113"/>
      <c r="FC295" s="113"/>
      <c r="FD295" s="113"/>
      <c r="FE295" s="113"/>
      <c r="FF295" s="113"/>
      <c r="FG295" s="113"/>
      <c r="FH295" s="113"/>
      <c r="FI295" s="113"/>
      <c r="FJ295" s="113"/>
      <c r="FK295" s="113"/>
      <c r="FL295" s="113"/>
      <c r="FM295" s="113"/>
      <c r="FN295" s="113"/>
      <c r="FO295" s="113"/>
      <c r="FP295" s="113"/>
      <c r="FQ295" s="113"/>
      <c r="FR295" s="113"/>
      <c r="FS295" s="113"/>
      <c r="FT295" s="113"/>
      <c r="FU295" s="113"/>
      <c r="FV295" s="113"/>
      <c r="FW295" s="113"/>
      <c r="FX295" s="113"/>
      <c r="FY295" s="113"/>
      <c r="FZ295" s="113"/>
      <c r="GA295" s="113"/>
      <c r="GB295" s="113"/>
      <c r="GC295" s="113"/>
      <c r="GD295" s="113"/>
      <c r="GE295" s="113"/>
      <c r="GF295" s="113"/>
      <c r="GG295" s="113"/>
      <c r="GH295" s="113"/>
      <c r="GI295" s="113"/>
      <c r="GJ295" s="113"/>
      <c r="GK295" s="113"/>
      <c r="GL295" s="113"/>
      <c r="GM295" s="113"/>
    </row>
    <row r="296" spans="1:195" ht="11.25" hidden="1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3"/>
      <c r="BD296" s="113"/>
      <c r="BE296" s="113"/>
      <c r="BF296" s="113"/>
      <c r="BG296" s="113"/>
      <c r="BH296" s="113"/>
      <c r="BI296" s="113"/>
      <c r="BJ296" s="113"/>
      <c r="BK296" s="113"/>
      <c r="BL296" s="113"/>
      <c r="BM296" s="113"/>
      <c r="BN296" s="113"/>
      <c r="BO296" s="113"/>
      <c r="BP296" s="113"/>
      <c r="BQ296" s="113"/>
      <c r="BR296" s="113"/>
      <c r="BS296" s="113"/>
      <c r="BT296" s="113"/>
      <c r="BU296" s="113"/>
      <c r="BV296" s="113"/>
      <c r="BW296" s="113"/>
      <c r="BX296" s="113"/>
      <c r="BY296" s="113"/>
      <c r="BZ296" s="113"/>
      <c r="CA296" s="113"/>
      <c r="CB296" s="113"/>
      <c r="CC296" s="113"/>
      <c r="CD296" s="113"/>
      <c r="CE296" s="113"/>
      <c r="CF296" s="113"/>
      <c r="CG296" s="113"/>
      <c r="CH296" s="113"/>
      <c r="CI296" s="113"/>
      <c r="CJ296" s="113"/>
      <c r="CK296" s="113"/>
      <c r="CL296" s="113"/>
      <c r="CM296" s="113"/>
      <c r="CN296" s="113"/>
      <c r="CO296" s="113"/>
      <c r="CP296" s="113"/>
      <c r="CQ296" s="113"/>
      <c r="CR296" s="113"/>
      <c r="CS296" s="113"/>
      <c r="CT296" s="113"/>
      <c r="CU296" s="113"/>
      <c r="CV296" s="113"/>
      <c r="CW296" s="113"/>
      <c r="CX296" s="113"/>
      <c r="CY296" s="113"/>
      <c r="CZ296" s="113"/>
      <c r="DA296" s="113"/>
      <c r="DB296" s="113"/>
      <c r="DC296" s="113"/>
      <c r="DD296" s="113"/>
      <c r="DE296" s="113"/>
      <c r="DF296" s="113"/>
      <c r="DG296" s="113"/>
      <c r="DH296" s="113"/>
      <c r="DI296" s="113"/>
      <c r="DJ296" s="113"/>
      <c r="DK296" s="113"/>
      <c r="DL296" s="113"/>
      <c r="DM296" s="113"/>
      <c r="DN296" s="113"/>
      <c r="DO296" s="113"/>
      <c r="DP296" s="113"/>
      <c r="DQ296" s="113"/>
      <c r="DR296" s="113"/>
      <c r="DS296" s="113"/>
      <c r="DT296" s="113"/>
      <c r="DU296" s="113"/>
      <c r="DV296" s="113"/>
      <c r="DW296" s="113"/>
      <c r="DX296" s="113"/>
      <c r="DY296" s="113"/>
      <c r="DZ296" s="113"/>
      <c r="EA296" s="113"/>
      <c r="EB296" s="113"/>
      <c r="EC296" s="113"/>
      <c r="ED296" s="113"/>
      <c r="EE296" s="113"/>
      <c r="EF296" s="113"/>
      <c r="EG296" s="113"/>
      <c r="EH296" s="113"/>
      <c r="EI296" s="113"/>
      <c r="EJ296" s="113"/>
      <c r="EK296" s="113"/>
      <c r="EL296" s="113"/>
      <c r="EM296" s="113"/>
      <c r="EN296" s="113"/>
      <c r="EO296" s="113"/>
      <c r="EP296" s="113"/>
      <c r="EQ296" s="113"/>
      <c r="ER296" s="113"/>
      <c r="ES296" s="113"/>
      <c r="ET296" s="113"/>
      <c r="EU296" s="113"/>
      <c r="EV296" s="113"/>
      <c r="EW296" s="113"/>
      <c r="EX296" s="113"/>
      <c r="EY296" s="113"/>
      <c r="EZ296" s="113"/>
      <c r="FA296" s="113"/>
      <c r="FB296" s="113"/>
      <c r="FC296" s="113"/>
      <c r="FD296" s="113"/>
      <c r="FE296" s="113"/>
      <c r="FF296" s="113"/>
      <c r="FG296" s="113"/>
      <c r="FH296" s="113"/>
      <c r="FI296" s="113"/>
      <c r="FJ296" s="113"/>
      <c r="FK296" s="113"/>
      <c r="FL296" s="113"/>
      <c r="FM296" s="113"/>
      <c r="FN296" s="113"/>
      <c r="FO296" s="113"/>
      <c r="FP296" s="113"/>
      <c r="FQ296" s="113"/>
      <c r="FR296" s="113"/>
      <c r="FS296" s="113"/>
      <c r="FT296" s="113"/>
      <c r="FU296" s="113"/>
      <c r="FV296" s="113"/>
      <c r="FW296" s="113"/>
      <c r="FX296" s="113"/>
      <c r="FY296" s="113"/>
      <c r="FZ296" s="113"/>
      <c r="GA296" s="113"/>
      <c r="GB296" s="113"/>
      <c r="GC296" s="113"/>
      <c r="GD296" s="113"/>
      <c r="GE296" s="113"/>
      <c r="GF296" s="113"/>
      <c r="GG296" s="113"/>
      <c r="GH296" s="113"/>
      <c r="GI296" s="113"/>
      <c r="GJ296" s="113"/>
      <c r="GK296" s="113"/>
      <c r="GL296" s="113"/>
      <c r="GM296" s="113"/>
    </row>
    <row r="297" spans="1:195" ht="11.25" hidden="1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/>
      <c r="BI297" s="113"/>
      <c r="BJ297" s="113"/>
      <c r="BK297" s="113"/>
      <c r="BL297" s="113"/>
      <c r="BM297" s="113"/>
      <c r="BN297" s="113"/>
      <c r="BO297" s="113"/>
      <c r="BP297" s="113"/>
      <c r="BQ297" s="113"/>
      <c r="BR297" s="113"/>
      <c r="BS297" s="113"/>
      <c r="BT297" s="113"/>
      <c r="BU297" s="113"/>
      <c r="BV297" s="113"/>
      <c r="BW297" s="113"/>
      <c r="BX297" s="113"/>
      <c r="BY297" s="113"/>
      <c r="BZ297" s="113"/>
      <c r="CA297" s="113"/>
      <c r="CB297" s="113"/>
      <c r="CC297" s="113"/>
      <c r="CD297" s="113"/>
      <c r="CE297" s="113"/>
      <c r="CF297" s="113"/>
      <c r="CG297" s="113"/>
      <c r="CH297" s="113"/>
      <c r="CI297" s="113"/>
      <c r="CJ297" s="113"/>
      <c r="CK297" s="113"/>
      <c r="CL297" s="113"/>
      <c r="CM297" s="113"/>
      <c r="CN297" s="113"/>
      <c r="CO297" s="113"/>
      <c r="CP297" s="113"/>
      <c r="CQ297" s="113"/>
      <c r="CR297" s="113"/>
      <c r="CS297" s="113"/>
      <c r="CT297" s="113"/>
      <c r="CU297" s="113"/>
      <c r="CV297" s="113"/>
      <c r="CW297" s="113"/>
      <c r="CX297" s="113"/>
      <c r="CY297" s="113"/>
      <c r="CZ297" s="113"/>
      <c r="DA297" s="113"/>
      <c r="DB297" s="113"/>
      <c r="DC297" s="113"/>
      <c r="DD297" s="113"/>
      <c r="DE297" s="113"/>
      <c r="DF297" s="113"/>
      <c r="DG297" s="113"/>
      <c r="DH297" s="113"/>
      <c r="DI297" s="113"/>
      <c r="DJ297" s="113"/>
      <c r="DK297" s="113"/>
      <c r="DL297" s="113"/>
      <c r="DM297" s="113"/>
      <c r="DN297" s="113"/>
      <c r="DO297" s="113"/>
      <c r="DP297" s="113"/>
      <c r="DQ297" s="113"/>
      <c r="DR297" s="113"/>
      <c r="DS297" s="113"/>
      <c r="DT297" s="113"/>
      <c r="DU297" s="113"/>
      <c r="DV297" s="113"/>
      <c r="DW297" s="113"/>
      <c r="DX297" s="113"/>
      <c r="DY297" s="113"/>
      <c r="DZ297" s="113"/>
      <c r="EA297" s="113"/>
      <c r="EB297" s="113"/>
      <c r="EC297" s="113"/>
      <c r="ED297" s="113"/>
      <c r="EE297" s="113"/>
      <c r="EF297" s="113"/>
      <c r="EG297" s="113"/>
      <c r="EH297" s="113"/>
      <c r="EI297" s="113"/>
      <c r="EJ297" s="113"/>
      <c r="EK297" s="113"/>
      <c r="EL297" s="113"/>
      <c r="EM297" s="113"/>
      <c r="EN297" s="113"/>
      <c r="EO297" s="113"/>
      <c r="EP297" s="113"/>
      <c r="EQ297" s="113"/>
      <c r="ER297" s="113"/>
      <c r="ES297" s="113"/>
      <c r="ET297" s="113"/>
      <c r="EU297" s="113"/>
      <c r="EV297" s="113"/>
      <c r="EW297" s="113"/>
      <c r="EX297" s="113"/>
      <c r="EY297" s="113"/>
      <c r="EZ297" s="113"/>
      <c r="FA297" s="113"/>
      <c r="FB297" s="113"/>
      <c r="FC297" s="113"/>
      <c r="FD297" s="113"/>
      <c r="FE297" s="113"/>
      <c r="FF297" s="113"/>
      <c r="FG297" s="113"/>
      <c r="FH297" s="113"/>
      <c r="FI297" s="113"/>
      <c r="FJ297" s="113"/>
      <c r="FK297" s="113"/>
      <c r="FL297" s="113"/>
      <c r="FM297" s="113"/>
      <c r="FN297" s="113"/>
      <c r="FO297" s="113"/>
      <c r="FP297" s="113"/>
      <c r="FQ297" s="113"/>
      <c r="FR297" s="113"/>
      <c r="FS297" s="113"/>
      <c r="FT297" s="113"/>
      <c r="FU297" s="113"/>
      <c r="FV297" s="113"/>
      <c r="FW297" s="113"/>
      <c r="FX297" s="113"/>
      <c r="FY297" s="113"/>
      <c r="FZ297" s="113"/>
      <c r="GA297" s="113"/>
      <c r="GB297" s="113"/>
      <c r="GC297" s="113"/>
      <c r="GD297" s="113"/>
      <c r="GE297" s="113"/>
      <c r="GF297" s="113"/>
      <c r="GG297" s="113"/>
      <c r="GH297" s="113"/>
      <c r="GI297" s="113"/>
      <c r="GJ297" s="113"/>
      <c r="GK297" s="113"/>
      <c r="GL297" s="113"/>
      <c r="GM297" s="113"/>
    </row>
    <row r="298" spans="1:195" ht="11.25" hidden="1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3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/>
      <c r="BI298" s="113"/>
      <c r="BJ298" s="113"/>
      <c r="BK298" s="113"/>
      <c r="BL298" s="113"/>
      <c r="BM298" s="113"/>
      <c r="BN298" s="113"/>
      <c r="BO298" s="113"/>
      <c r="BP298" s="113"/>
      <c r="BQ298" s="113"/>
      <c r="BR298" s="113"/>
      <c r="BS298" s="113"/>
      <c r="BT298" s="113"/>
      <c r="BU298" s="113"/>
      <c r="BV298" s="113"/>
      <c r="BW298" s="113"/>
      <c r="BX298" s="113"/>
      <c r="BY298" s="113"/>
      <c r="BZ298" s="113"/>
      <c r="CA298" s="113"/>
      <c r="CB298" s="113"/>
      <c r="CC298" s="113"/>
      <c r="CD298" s="113"/>
      <c r="CE298" s="113"/>
      <c r="CF298" s="113"/>
      <c r="CG298" s="113"/>
      <c r="CH298" s="113"/>
      <c r="CI298" s="113"/>
      <c r="CJ298" s="113"/>
      <c r="CK298" s="113"/>
      <c r="CL298" s="113"/>
      <c r="CM298" s="113"/>
      <c r="CN298" s="113"/>
      <c r="CO298" s="113"/>
      <c r="CP298" s="113"/>
      <c r="CQ298" s="113"/>
      <c r="CR298" s="113"/>
      <c r="CS298" s="113"/>
      <c r="CT298" s="113"/>
      <c r="CU298" s="113"/>
      <c r="CV298" s="113"/>
      <c r="CW298" s="113"/>
      <c r="CX298" s="113"/>
      <c r="CY298" s="113"/>
      <c r="CZ298" s="113"/>
      <c r="DA298" s="113"/>
      <c r="DB298" s="113"/>
      <c r="DC298" s="113"/>
      <c r="DD298" s="113"/>
      <c r="DE298" s="113"/>
      <c r="DF298" s="113"/>
      <c r="DG298" s="113"/>
      <c r="DH298" s="113"/>
      <c r="DI298" s="113"/>
      <c r="DJ298" s="113"/>
      <c r="DK298" s="113"/>
      <c r="DL298" s="113"/>
      <c r="DM298" s="113"/>
      <c r="DN298" s="113"/>
      <c r="DO298" s="113"/>
      <c r="DP298" s="113"/>
      <c r="DQ298" s="113"/>
      <c r="DR298" s="113"/>
      <c r="DS298" s="113"/>
      <c r="DT298" s="113"/>
      <c r="DU298" s="113"/>
      <c r="DV298" s="113"/>
      <c r="DW298" s="113"/>
      <c r="DX298" s="113"/>
      <c r="DY298" s="113"/>
      <c r="DZ298" s="113"/>
      <c r="EA298" s="113"/>
      <c r="EB298" s="113"/>
      <c r="EC298" s="113"/>
      <c r="ED298" s="113"/>
      <c r="EE298" s="113"/>
      <c r="EF298" s="113"/>
      <c r="EG298" s="113"/>
      <c r="EH298" s="113"/>
      <c r="EI298" s="113"/>
      <c r="EJ298" s="113"/>
      <c r="EK298" s="113"/>
      <c r="EL298" s="113"/>
      <c r="EM298" s="113"/>
      <c r="EN298" s="113"/>
      <c r="EO298" s="113"/>
      <c r="EP298" s="113"/>
      <c r="EQ298" s="113"/>
      <c r="ER298" s="113"/>
      <c r="ES298" s="113"/>
      <c r="ET298" s="113"/>
      <c r="EU298" s="113"/>
      <c r="EV298" s="113"/>
      <c r="EW298" s="113"/>
      <c r="EX298" s="113"/>
      <c r="EY298" s="113"/>
      <c r="EZ298" s="113"/>
      <c r="FA298" s="113"/>
      <c r="FB298" s="113"/>
      <c r="FC298" s="113"/>
      <c r="FD298" s="113"/>
      <c r="FE298" s="113"/>
      <c r="FF298" s="113"/>
      <c r="FG298" s="113"/>
      <c r="FH298" s="113"/>
      <c r="FI298" s="113"/>
      <c r="FJ298" s="113"/>
      <c r="FK298" s="113"/>
      <c r="FL298" s="113"/>
      <c r="FM298" s="113"/>
      <c r="FN298" s="113"/>
      <c r="FO298" s="113"/>
      <c r="FP298" s="113"/>
      <c r="FQ298" s="113"/>
      <c r="FR298" s="113"/>
      <c r="FS298" s="113"/>
      <c r="FT298" s="113"/>
      <c r="FU298" s="113"/>
      <c r="FV298" s="113"/>
      <c r="FW298" s="113"/>
      <c r="FX298" s="113"/>
      <c r="FY298" s="113"/>
      <c r="FZ298" s="113"/>
      <c r="GA298" s="113"/>
      <c r="GB298" s="113"/>
      <c r="GC298" s="113"/>
      <c r="GD298" s="113"/>
      <c r="GE298" s="113"/>
      <c r="GF298" s="113"/>
      <c r="GG298" s="113"/>
      <c r="GH298" s="113"/>
      <c r="GI298" s="113"/>
      <c r="GJ298" s="113"/>
      <c r="GK298" s="113"/>
      <c r="GL298" s="113"/>
      <c r="GM298" s="113"/>
    </row>
    <row r="299" spans="1:195" ht="11.25" hidden="1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113"/>
      <c r="BI299" s="113"/>
      <c r="BJ299" s="113"/>
      <c r="BK299" s="113"/>
      <c r="BL299" s="113"/>
      <c r="BM299" s="113"/>
      <c r="BN299" s="113"/>
      <c r="BO299" s="113"/>
      <c r="BP299" s="113"/>
      <c r="BQ299" s="113"/>
      <c r="BR299" s="113"/>
      <c r="BS299" s="113"/>
      <c r="BT299" s="113"/>
      <c r="BU299" s="113"/>
      <c r="BV299" s="113"/>
      <c r="BW299" s="113"/>
      <c r="BX299" s="113"/>
      <c r="BY299" s="113"/>
      <c r="BZ299" s="113"/>
      <c r="CA299" s="113"/>
      <c r="CB299" s="113"/>
      <c r="CC299" s="113"/>
      <c r="CD299" s="113"/>
      <c r="CE299" s="113"/>
      <c r="CF299" s="113"/>
      <c r="CG299" s="113"/>
      <c r="CH299" s="113"/>
      <c r="CI299" s="113"/>
      <c r="CJ299" s="113"/>
      <c r="CK299" s="113"/>
      <c r="CL299" s="113"/>
      <c r="CM299" s="113"/>
      <c r="CN299" s="113"/>
      <c r="CO299" s="113"/>
      <c r="CP299" s="113"/>
      <c r="CQ299" s="113"/>
      <c r="CR299" s="113"/>
      <c r="CS299" s="113"/>
      <c r="CT299" s="113"/>
      <c r="CU299" s="113"/>
      <c r="CV299" s="113"/>
      <c r="CW299" s="113"/>
      <c r="CX299" s="113"/>
      <c r="CY299" s="113"/>
      <c r="CZ299" s="113"/>
      <c r="DA299" s="113"/>
      <c r="DB299" s="113"/>
      <c r="DC299" s="113"/>
      <c r="DD299" s="113"/>
      <c r="DE299" s="113"/>
      <c r="DF299" s="113"/>
      <c r="DG299" s="113"/>
      <c r="DH299" s="113"/>
      <c r="DI299" s="113"/>
      <c r="DJ299" s="113"/>
      <c r="DK299" s="113"/>
      <c r="DL299" s="113"/>
      <c r="DM299" s="113"/>
      <c r="DN299" s="113"/>
      <c r="DO299" s="113"/>
      <c r="DP299" s="113"/>
      <c r="DQ299" s="113"/>
      <c r="DR299" s="113"/>
      <c r="DS299" s="113"/>
      <c r="DT299" s="113"/>
      <c r="DU299" s="113"/>
      <c r="DV299" s="113"/>
      <c r="DW299" s="113"/>
      <c r="DX299" s="113"/>
      <c r="DY299" s="113"/>
      <c r="DZ299" s="113"/>
      <c r="EA299" s="113"/>
      <c r="EB299" s="113"/>
      <c r="EC299" s="113"/>
      <c r="ED299" s="113"/>
      <c r="EE299" s="113"/>
      <c r="EF299" s="113"/>
      <c r="EG299" s="113"/>
      <c r="EH299" s="113"/>
      <c r="EI299" s="113"/>
      <c r="EJ299" s="113"/>
      <c r="EK299" s="113"/>
      <c r="EL299" s="113"/>
      <c r="EM299" s="113"/>
      <c r="EN299" s="113"/>
      <c r="EO299" s="113"/>
      <c r="EP299" s="113"/>
      <c r="EQ299" s="113"/>
      <c r="ER299" s="113"/>
      <c r="ES299" s="113"/>
      <c r="ET299" s="113"/>
      <c r="EU299" s="113"/>
      <c r="EV299" s="113"/>
      <c r="EW299" s="113"/>
      <c r="EX299" s="113"/>
      <c r="EY299" s="113"/>
      <c r="EZ299" s="113"/>
      <c r="FA299" s="113"/>
      <c r="FB299" s="113"/>
      <c r="FC299" s="113"/>
      <c r="FD299" s="113"/>
      <c r="FE299" s="113"/>
      <c r="FF299" s="113"/>
      <c r="FG299" s="113"/>
      <c r="FH299" s="113"/>
      <c r="FI299" s="113"/>
      <c r="FJ299" s="113"/>
      <c r="FK299" s="113"/>
      <c r="FL299" s="113"/>
      <c r="FM299" s="113"/>
      <c r="FN299" s="113"/>
      <c r="FO299" s="113"/>
      <c r="FP299" s="113"/>
      <c r="FQ299" s="113"/>
      <c r="FR299" s="113"/>
      <c r="FS299" s="113"/>
      <c r="FT299" s="113"/>
      <c r="FU299" s="113"/>
      <c r="FV299" s="113"/>
      <c r="FW299" s="113"/>
      <c r="FX299" s="113"/>
      <c r="FY299" s="113"/>
      <c r="FZ299" s="113"/>
      <c r="GA299" s="113"/>
      <c r="GB299" s="113"/>
      <c r="GC299" s="113"/>
      <c r="GD299" s="113"/>
      <c r="GE299" s="113"/>
      <c r="GF299" s="113"/>
      <c r="GG299" s="113"/>
      <c r="GH299" s="113"/>
      <c r="GI299" s="113"/>
      <c r="GJ299" s="113"/>
      <c r="GK299" s="113"/>
      <c r="GL299" s="113"/>
      <c r="GM299" s="113"/>
    </row>
    <row r="300" spans="1:195" ht="11.25" hidden="1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3"/>
      <c r="BJ300" s="113"/>
      <c r="BK300" s="113"/>
      <c r="BL300" s="113"/>
      <c r="BM300" s="113"/>
      <c r="BN300" s="113"/>
      <c r="BO300" s="113"/>
      <c r="BP300" s="113"/>
      <c r="BQ300" s="113"/>
      <c r="BR300" s="113"/>
      <c r="BS300" s="113"/>
      <c r="BT300" s="113"/>
      <c r="BU300" s="113"/>
      <c r="BV300" s="113"/>
      <c r="BW300" s="113"/>
      <c r="BX300" s="113"/>
      <c r="BY300" s="113"/>
      <c r="BZ300" s="113"/>
      <c r="CA300" s="113"/>
      <c r="CB300" s="113"/>
      <c r="CC300" s="113"/>
      <c r="CD300" s="113"/>
      <c r="CE300" s="113"/>
      <c r="CF300" s="113"/>
      <c r="CG300" s="113"/>
      <c r="CH300" s="113"/>
      <c r="CI300" s="113"/>
      <c r="CJ300" s="113"/>
      <c r="CK300" s="113"/>
      <c r="CL300" s="113"/>
      <c r="CM300" s="113"/>
      <c r="CN300" s="113"/>
      <c r="CO300" s="113"/>
      <c r="CP300" s="113"/>
      <c r="CQ300" s="113"/>
      <c r="CR300" s="113"/>
      <c r="CS300" s="113"/>
      <c r="CT300" s="113"/>
      <c r="CU300" s="113"/>
      <c r="CV300" s="113"/>
      <c r="CW300" s="113"/>
      <c r="CX300" s="113"/>
      <c r="CY300" s="113"/>
      <c r="CZ300" s="113"/>
      <c r="DA300" s="113"/>
      <c r="DB300" s="113"/>
      <c r="DC300" s="113"/>
      <c r="DD300" s="113"/>
      <c r="DE300" s="113"/>
      <c r="DF300" s="113"/>
      <c r="DG300" s="113"/>
      <c r="DH300" s="113"/>
      <c r="DI300" s="113"/>
      <c r="DJ300" s="113"/>
      <c r="DK300" s="113"/>
      <c r="DL300" s="113"/>
      <c r="DM300" s="113"/>
      <c r="DN300" s="113"/>
      <c r="DO300" s="113"/>
      <c r="DP300" s="113"/>
      <c r="DQ300" s="113"/>
      <c r="DR300" s="113"/>
      <c r="DS300" s="113"/>
      <c r="DT300" s="113"/>
      <c r="DU300" s="113"/>
      <c r="DV300" s="113"/>
      <c r="DW300" s="113"/>
      <c r="DX300" s="113"/>
      <c r="DY300" s="113"/>
      <c r="DZ300" s="113"/>
      <c r="EA300" s="113"/>
      <c r="EB300" s="113"/>
      <c r="EC300" s="113"/>
      <c r="ED300" s="113"/>
      <c r="EE300" s="113"/>
      <c r="EF300" s="113"/>
      <c r="EG300" s="113"/>
      <c r="EH300" s="113"/>
      <c r="EI300" s="113"/>
      <c r="EJ300" s="113"/>
      <c r="EK300" s="113"/>
      <c r="EL300" s="113"/>
      <c r="EM300" s="113"/>
      <c r="EN300" s="113"/>
      <c r="EO300" s="113"/>
      <c r="EP300" s="113"/>
      <c r="EQ300" s="113"/>
      <c r="ER300" s="113"/>
      <c r="ES300" s="113"/>
      <c r="ET300" s="113"/>
      <c r="EU300" s="113"/>
      <c r="EV300" s="113"/>
      <c r="EW300" s="113"/>
      <c r="EX300" s="113"/>
      <c r="EY300" s="113"/>
      <c r="EZ300" s="113"/>
      <c r="FA300" s="113"/>
      <c r="FB300" s="113"/>
      <c r="FC300" s="113"/>
      <c r="FD300" s="113"/>
      <c r="FE300" s="113"/>
      <c r="FF300" s="113"/>
      <c r="FG300" s="113"/>
      <c r="FH300" s="113"/>
      <c r="FI300" s="113"/>
      <c r="FJ300" s="113"/>
      <c r="FK300" s="113"/>
      <c r="FL300" s="113"/>
      <c r="FM300" s="113"/>
      <c r="FN300" s="113"/>
      <c r="FO300" s="113"/>
      <c r="FP300" s="113"/>
      <c r="FQ300" s="113"/>
      <c r="FR300" s="113"/>
      <c r="FS300" s="113"/>
      <c r="FT300" s="113"/>
      <c r="FU300" s="113"/>
      <c r="FV300" s="113"/>
      <c r="FW300" s="113"/>
      <c r="FX300" s="113"/>
      <c r="FY300" s="113"/>
      <c r="FZ300" s="113"/>
      <c r="GA300" s="113"/>
      <c r="GB300" s="113"/>
      <c r="GC300" s="113"/>
      <c r="GD300" s="113"/>
      <c r="GE300" s="113"/>
      <c r="GF300" s="113"/>
      <c r="GG300" s="113"/>
      <c r="GH300" s="113"/>
      <c r="GI300" s="113"/>
      <c r="GJ300" s="113"/>
      <c r="GK300" s="113"/>
      <c r="GL300" s="113"/>
      <c r="GM300" s="113"/>
    </row>
    <row r="301" spans="1:195" ht="11.25" hidden="1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3"/>
      <c r="BW301" s="113"/>
      <c r="BX301" s="113"/>
      <c r="BY301" s="113"/>
      <c r="BZ301" s="113"/>
      <c r="CA301" s="113"/>
      <c r="CB301" s="113"/>
      <c r="CC301" s="113"/>
      <c r="CD301" s="113"/>
      <c r="CE301" s="113"/>
      <c r="CF301" s="113"/>
      <c r="CG301" s="113"/>
      <c r="CH301" s="113"/>
      <c r="CI301" s="113"/>
      <c r="CJ301" s="113"/>
      <c r="CK301" s="113"/>
      <c r="CL301" s="113"/>
      <c r="CM301" s="113"/>
      <c r="CN301" s="113"/>
      <c r="CO301" s="113"/>
      <c r="CP301" s="113"/>
      <c r="CQ301" s="113"/>
      <c r="CR301" s="113"/>
      <c r="CS301" s="113"/>
      <c r="CT301" s="113"/>
      <c r="CU301" s="113"/>
      <c r="CV301" s="113"/>
      <c r="CW301" s="113"/>
      <c r="CX301" s="113"/>
      <c r="CY301" s="113"/>
      <c r="CZ301" s="113"/>
      <c r="DA301" s="113"/>
      <c r="DB301" s="113"/>
      <c r="DC301" s="113"/>
      <c r="DD301" s="113"/>
      <c r="DE301" s="113"/>
      <c r="DF301" s="113"/>
      <c r="DG301" s="113"/>
      <c r="DH301" s="113"/>
      <c r="DI301" s="113"/>
      <c r="DJ301" s="113"/>
      <c r="DK301" s="113"/>
      <c r="DL301" s="113"/>
      <c r="DM301" s="113"/>
      <c r="DN301" s="113"/>
      <c r="DO301" s="113"/>
      <c r="DP301" s="113"/>
      <c r="DQ301" s="113"/>
      <c r="DR301" s="113"/>
      <c r="DS301" s="113"/>
      <c r="DT301" s="113"/>
      <c r="DU301" s="113"/>
      <c r="DV301" s="113"/>
      <c r="DW301" s="113"/>
      <c r="DX301" s="113"/>
      <c r="DY301" s="113"/>
      <c r="DZ301" s="113"/>
      <c r="EA301" s="113"/>
      <c r="EB301" s="113"/>
      <c r="EC301" s="113"/>
      <c r="ED301" s="113"/>
      <c r="EE301" s="113"/>
      <c r="EF301" s="113"/>
      <c r="EG301" s="113"/>
      <c r="EH301" s="113"/>
      <c r="EI301" s="113"/>
      <c r="EJ301" s="113"/>
      <c r="EK301" s="113"/>
      <c r="EL301" s="113"/>
      <c r="EM301" s="113"/>
      <c r="EN301" s="113"/>
      <c r="EO301" s="113"/>
      <c r="EP301" s="113"/>
      <c r="EQ301" s="113"/>
      <c r="ER301" s="113"/>
      <c r="ES301" s="113"/>
      <c r="ET301" s="113"/>
      <c r="EU301" s="113"/>
      <c r="EV301" s="113"/>
      <c r="EW301" s="113"/>
      <c r="EX301" s="113"/>
      <c r="EY301" s="113"/>
      <c r="EZ301" s="113"/>
      <c r="FA301" s="113"/>
      <c r="FB301" s="113"/>
      <c r="FC301" s="113"/>
      <c r="FD301" s="113"/>
      <c r="FE301" s="113"/>
      <c r="FF301" s="113"/>
      <c r="FG301" s="113"/>
      <c r="FH301" s="113"/>
      <c r="FI301" s="113"/>
      <c r="FJ301" s="113"/>
      <c r="FK301" s="113"/>
      <c r="FL301" s="113"/>
      <c r="FM301" s="113"/>
      <c r="FN301" s="113"/>
      <c r="FO301" s="113"/>
      <c r="FP301" s="113"/>
      <c r="FQ301" s="113"/>
      <c r="FR301" s="113"/>
      <c r="FS301" s="113"/>
      <c r="FT301" s="113"/>
      <c r="FU301" s="113"/>
      <c r="FV301" s="113"/>
      <c r="FW301" s="113"/>
      <c r="FX301" s="113"/>
      <c r="FY301" s="113"/>
      <c r="FZ301" s="113"/>
      <c r="GA301" s="113"/>
      <c r="GB301" s="113"/>
      <c r="GC301" s="113"/>
      <c r="GD301" s="113"/>
      <c r="GE301" s="113"/>
      <c r="GF301" s="113"/>
      <c r="GG301" s="113"/>
      <c r="GH301" s="113"/>
      <c r="GI301" s="113"/>
      <c r="GJ301" s="113"/>
      <c r="GK301" s="113"/>
      <c r="GL301" s="113"/>
      <c r="GM301" s="113"/>
    </row>
    <row r="302" spans="1:195" ht="11.25" hidden="1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113"/>
      <c r="BI302" s="113"/>
      <c r="BJ302" s="113"/>
      <c r="BK302" s="113"/>
      <c r="BL302" s="113"/>
      <c r="BM302" s="113"/>
      <c r="BN302" s="113"/>
      <c r="BO302" s="113"/>
      <c r="BP302" s="113"/>
      <c r="BQ302" s="113"/>
      <c r="BR302" s="113"/>
      <c r="BS302" s="113"/>
      <c r="BT302" s="113"/>
      <c r="BU302" s="113"/>
      <c r="BV302" s="113"/>
      <c r="BW302" s="113"/>
      <c r="BX302" s="113"/>
      <c r="BY302" s="113"/>
      <c r="BZ302" s="113"/>
      <c r="CA302" s="113"/>
      <c r="CB302" s="113"/>
      <c r="CC302" s="113"/>
      <c r="CD302" s="113"/>
      <c r="CE302" s="113"/>
      <c r="CF302" s="113"/>
      <c r="CG302" s="113"/>
      <c r="CH302" s="113"/>
      <c r="CI302" s="113"/>
      <c r="CJ302" s="113"/>
      <c r="CK302" s="113"/>
      <c r="CL302" s="113"/>
      <c r="CM302" s="113"/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3"/>
      <c r="DG302" s="113"/>
      <c r="DH302" s="113"/>
      <c r="DI302" s="113"/>
      <c r="DJ302" s="113"/>
      <c r="DK302" s="113"/>
      <c r="DL302" s="113"/>
      <c r="DM302" s="113"/>
      <c r="DN302" s="113"/>
      <c r="DO302" s="113"/>
      <c r="DP302" s="113"/>
      <c r="DQ302" s="113"/>
      <c r="DR302" s="113"/>
      <c r="DS302" s="113"/>
      <c r="DT302" s="113"/>
      <c r="DU302" s="113"/>
      <c r="DV302" s="113"/>
      <c r="DW302" s="113"/>
      <c r="DX302" s="113"/>
      <c r="DY302" s="113"/>
      <c r="DZ302" s="113"/>
      <c r="EA302" s="113"/>
      <c r="EB302" s="113"/>
      <c r="EC302" s="113"/>
      <c r="ED302" s="113"/>
      <c r="EE302" s="113"/>
      <c r="EF302" s="113"/>
      <c r="EG302" s="113"/>
      <c r="EH302" s="113"/>
      <c r="EI302" s="113"/>
      <c r="EJ302" s="113"/>
      <c r="EK302" s="113"/>
      <c r="EL302" s="113"/>
      <c r="EM302" s="113"/>
      <c r="EN302" s="113"/>
      <c r="EO302" s="113"/>
      <c r="EP302" s="113"/>
      <c r="EQ302" s="113"/>
      <c r="ER302" s="113"/>
      <c r="ES302" s="113"/>
      <c r="ET302" s="113"/>
      <c r="EU302" s="113"/>
      <c r="EV302" s="113"/>
      <c r="EW302" s="113"/>
      <c r="EX302" s="113"/>
      <c r="EY302" s="113"/>
      <c r="EZ302" s="113"/>
      <c r="FA302" s="113"/>
      <c r="FB302" s="113"/>
      <c r="FC302" s="113"/>
      <c r="FD302" s="113"/>
      <c r="FE302" s="113"/>
      <c r="FF302" s="113"/>
      <c r="FG302" s="113"/>
      <c r="FH302" s="113"/>
      <c r="FI302" s="113"/>
      <c r="FJ302" s="113"/>
      <c r="FK302" s="113"/>
      <c r="FL302" s="113"/>
      <c r="FM302" s="113"/>
      <c r="FN302" s="113"/>
      <c r="FO302" s="113"/>
      <c r="FP302" s="113"/>
      <c r="FQ302" s="113"/>
      <c r="FR302" s="113"/>
      <c r="FS302" s="113"/>
      <c r="FT302" s="113"/>
      <c r="FU302" s="113"/>
      <c r="FV302" s="113"/>
      <c r="FW302" s="113"/>
      <c r="FX302" s="113"/>
      <c r="FY302" s="113"/>
      <c r="FZ302" s="113"/>
      <c r="GA302" s="113"/>
      <c r="GB302" s="113"/>
      <c r="GC302" s="113"/>
      <c r="GD302" s="113"/>
      <c r="GE302" s="113"/>
      <c r="GF302" s="113"/>
      <c r="GG302" s="113"/>
      <c r="GH302" s="113"/>
      <c r="GI302" s="113"/>
      <c r="GJ302" s="113"/>
      <c r="GK302" s="113"/>
      <c r="GL302" s="113"/>
      <c r="GM302" s="113"/>
    </row>
    <row r="303" spans="1:195" ht="11.25" hidden="1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/>
      <c r="BI303" s="113"/>
      <c r="BJ303" s="113"/>
      <c r="BK303" s="113"/>
      <c r="BL303" s="113"/>
      <c r="BM303" s="113"/>
      <c r="BN303" s="113"/>
      <c r="BO303" s="113"/>
      <c r="BP303" s="113"/>
      <c r="BQ303" s="113"/>
      <c r="BR303" s="113"/>
      <c r="BS303" s="113"/>
      <c r="BT303" s="113"/>
      <c r="BU303" s="113"/>
      <c r="BV303" s="113"/>
      <c r="BW303" s="113"/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113"/>
      <c r="CL303" s="113"/>
      <c r="CM303" s="113"/>
      <c r="CN303" s="113"/>
      <c r="CO303" s="113"/>
      <c r="CP303" s="113"/>
      <c r="CQ303" s="113"/>
      <c r="CR303" s="113"/>
      <c r="CS303" s="113"/>
      <c r="CT303" s="113"/>
      <c r="CU303" s="113"/>
      <c r="CV303" s="113"/>
      <c r="CW303" s="113"/>
      <c r="CX303" s="113"/>
      <c r="CY303" s="113"/>
      <c r="CZ303" s="113"/>
      <c r="DA303" s="113"/>
      <c r="DB303" s="113"/>
      <c r="DC303" s="113"/>
      <c r="DD303" s="113"/>
      <c r="DE303" s="113"/>
      <c r="DF303" s="113"/>
      <c r="DG303" s="113"/>
      <c r="DH303" s="113"/>
      <c r="DI303" s="113"/>
      <c r="DJ303" s="113"/>
      <c r="DK303" s="113"/>
      <c r="DL303" s="113"/>
      <c r="DM303" s="113"/>
      <c r="DN303" s="113"/>
      <c r="DO303" s="113"/>
      <c r="DP303" s="113"/>
      <c r="DQ303" s="113"/>
      <c r="DR303" s="113"/>
      <c r="DS303" s="113"/>
      <c r="DT303" s="113"/>
      <c r="DU303" s="113"/>
      <c r="DV303" s="113"/>
      <c r="DW303" s="113"/>
      <c r="DX303" s="113"/>
      <c r="DY303" s="113"/>
      <c r="DZ303" s="113"/>
      <c r="EA303" s="113"/>
      <c r="EB303" s="113"/>
      <c r="EC303" s="113"/>
      <c r="ED303" s="113"/>
      <c r="EE303" s="113"/>
      <c r="EF303" s="113"/>
      <c r="EG303" s="113"/>
      <c r="EH303" s="113"/>
      <c r="EI303" s="113"/>
      <c r="EJ303" s="113"/>
      <c r="EK303" s="113"/>
      <c r="EL303" s="113"/>
      <c r="EM303" s="113"/>
      <c r="EN303" s="113"/>
      <c r="EO303" s="113"/>
      <c r="EP303" s="113"/>
      <c r="EQ303" s="113"/>
      <c r="ER303" s="113"/>
      <c r="ES303" s="113"/>
      <c r="ET303" s="113"/>
      <c r="EU303" s="113"/>
      <c r="EV303" s="113"/>
      <c r="EW303" s="113"/>
      <c r="EX303" s="113"/>
      <c r="EY303" s="113"/>
      <c r="EZ303" s="113"/>
      <c r="FA303" s="113"/>
      <c r="FB303" s="113"/>
      <c r="FC303" s="113"/>
      <c r="FD303" s="113"/>
      <c r="FE303" s="113"/>
      <c r="FF303" s="113"/>
      <c r="FG303" s="113"/>
      <c r="FH303" s="113"/>
      <c r="FI303" s="113"/>
      <c r="FJ303" s="113"/>
      <c r="FK303" s="113"/>
      <c r="FL303" s="113"/>
      <c r="FM303" s="113"/>
      <c r="FN303" s="113"/>
      <c r="FO303" s="113"/>
      <c r="FP303" s="113"/>
      <c r="FQ303" s="113"/>
      <c r="FR303" s="113"/>
      <c r="FS303" s="113"/>
      <c r="FT303" s="113"/>
      <c r="FU303" s="113"/>
      <c r="FV303" s="113"/>
      <c r="FW303" s="113"/>
      <c r="FX303" s="113"/>
      <c r="FY303" s="113"/>
      <c r="FZ303" s="113"/>
      <c r="GA303" s="113"/>
      <c r="GB303" s="113"/>
      <c r="GC303" s="113"/>
      <c r="GD303" s="113"/>
      <c r="GE303" s="113"/>
      <c r="GF303" s="113"/>
      <c r="GG303" s="113"/>
      <c r="GH303" s="113"/>
      <c r="GI303" s="113"/>
      <c r="GJ303" s="113"/>
      <c r="GK303" s="113"/>
      <c r="GL303" s="113"/>
      <c r="GM303" s="113"/>
    </row>
    <row r="304" spans="1:195" ht="11.25" hidden="1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3"/>
      <c r="BJ304" s="113"/>
      <c r="BK304" s="113"/>
      <c r="BL304" s="113"/>
      <c r="BM304" s="113"/>
      <c r="BN304" s="113"/>
      <c r="BO304" s="113"/>
      <c r="BP304" s="113"/>
      <c r="BQ304" s="113"/>
      <c r="BR304" s="113"/>
      <c r="BS304" s="113"/>
      <c r="BT304" s="113"/>
      <c r="BU304" s="113"/>
      <c r="BV304" s="113"/>
      <c r="BW304" s="113"/>
      <c r="BX304" s="113"/>
      <c r="BY304" s="113"/>
      <c r="BZ304" s="113"/>
      <c r="CA304" s="113"/>
      <c r="CB304" s="113"/>
      <c r="CC304" s="113"/>
      <c r="CD304" s="113"/>
      <c r="CE304" s="113"/>
      <c r="CF304" s="113"/>
      <c r="CG304" s="113"/>
      <c r="CH304" s="113"/>
      <c r="CI304" s="113"/>
      <c r="CJ304" s="113"/>
      <c r="CK304" s="113"/>
      <c r="CL304" s="113"/>
      <c r="CM304" s="113"/>
      <c r="CN304" s="113"/>
      <c r="CO304" s="113"/>
      <c r="CP304" s="113"/>
      <c r="CQ304" s="113"/>
      <c r="CR304" s="113"/>
      <c r="CS304" s="113"/>
      <c r="CT304" s="113"/>
      <c r="CU304" s="113"/>
      <c r="CV304" s="113"/>
      <c r="CW304" s="113"/>
      <c r="CX304" s="113"/>
      <c r="CY304" s="113"/>
      <c r="CZ304" s="113"/>
      <c r="DA304" s="113"/>
      <c r="DB304" s="113"/>
      <c r="DC304" s="113"/>
      <c r="DD304" s="113"/>
      <c r="DE304" s="113"/>
      <c r="DF304" s="113"/>
      <c r="DG304" s="113"/>
      <c r="DH304" s="113"/>
      <c r="DI304" s="113"/>
      <c r="DJ304" s="113"/>
      <c r="DK304" s="113"/>
      <c r="DL304" s="113"/>
      <c r="DM304" s="113"/>
      <c r="DN304" s="113"/>
      <c r="DO304" s="113"/>
      <c r="DP304" s="113"/>
      <c r="DQ304" s="113"/>
      <c r="DR304" s="113"/>
      <c r="DS304" s="113"/>
      <c r="DT304" s="113"/>
      <c r="DU304" s="113"/>
      <c r="DV304" s="113"/>
      <c r="DW304" s="113"/>
      <c r="DX304" s="113"/>
      <c r="DY304" s="113"/>
      <c r="DZ304" s="113"/>
      <c r="EA304" s="113"/>
      <c r="EB304" s="113"/>
      <c r="EC304" s="113"/>
      <c r="ED304" s="113"/>
      <c r="EE304" s="113"/>
      <c r="EF304" s="113"/>
      <c r="EG304" s="113"/>
      <c r="EH304" s="113"/>
      <c r="EI304" s="113"/>
      <c r="EJ304" s="113"/>
      <c r="EK304" s="113"/>
      <c r="EL304" s="113"/>
      <c r="EM304" s="113"/>
      <c r="EN304" s="113"/>
      <c r="EO304" s="113"/>
      <c r="EP304" s="113"/>
      <c r="EQ304" s="113"/>
      <c r="ER304" s="113"/>
      <c r="ES304" s="113"/>
      <c r="ET304" s="113"/>
      <c r="EU304" s="113"/>
      <c r="EV304" s="113"/>
      <c r="EW304" s="113"/>
      <c r="EX304" s="113"/>
      <c r="EY304" s="113"/>
      <c r="EZ304" s="113"/>
      <c r="FA304" s="113"/>
      <c r="FB304" s="113"/>
      <c r="FC304" s="113"/>
      <c r="FD304" s="113"/>
      <c r="FE304" s="113"/>
      <c r="FF304" s="113"/>
      <c r="FG304" s="113"/>
      <c r="FH304" s="113"/>
      <c r="FI304" s="113"/>
      <c r="FJ304" s="113"/>
      <c r="FK304" s="113"/>
      <c r="FL304" s="113"/>
      <c r="FM304" s="113"/>
      <c r="FN304" s="113"/>
      <c r="FO304" s="113"/>
      <c r="FP304" s="113"/>
      <c r="FQ304" s="113"/>
      <c r="FR304" s="113"/>
      <c r="FS304" s="113"/>
      <c r="FT304" s="113"/>
      <c r="FU304" s="113"/>
      <c r="FV304" s="113"/>
      <c r="FW304" s="113"/>
      <c r="FX304" s="113"/>
      <c r="FY304" s="113"/>
      <c r="FZ304" s="113"/>
      <c r="GA304" s="113"/>
      <c r="GB304" s="113"/>
      <c r="GC304" s="113"/>
      <c r="GD304" s="113"/>
      <c r="GE304" s="113"/>
      <c r="GF304" s="113"/>
      <c r="GG304" s="113"/>
      <c r="GH304" s="113"/>
      <c r="GI304" s="113"/>
      <c r="GJ304" s="113"/>
      <c r="GK304" s="113"/>
      <c r="GL304" s="113"/>
      <c r="GM304" s="113"/>
    </row>
    <row r="305" spans="1:195" ht="11.25" hidden="1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  <c r="BI305" s="113"/>
      <c r="BJ305" s="113"/>
      <c r="BK305" s="113"/>
      <c r="BL305" s="113"/>
      <c r="BM305" s="113"/>
      <c r="BN305" s="113"/>
      <c r="BO305" s="113"/>
      <c r="BP305" s="113"/>
      <c r="BQ305" s="113"/>
      <c r="BR305" s="113"/>
      <c r="BS305" s="113"/>
      <c r="BT305" s="113"/>
      <c r="BU305" s="113"/>
      <c r="BV305" s="113"/>
      <c r="BW305" s="113"/>
      <c r="BX305" s="113"/>
      <c r="BY305" s="113"/>
      <c r="BZ305" s="113"/>
      <c r="CA305" s="113"/>
      <c r="CB305" s="113"/>
      <c r="CC305" s="113"/>
      <c r="CD305" s="113"/>
      <c r="CE305" s="113"/>
      <c r="CF305" s="113"/>
      <c r="CG305" s="113"/>
      <c r="CH305" s="113"/>
      <c r="CI305" s="113"/>
      <c r="CJ305" s="113"/>
      <c r="CK305" s="113"/>
      <c r="CL305" s="113"/>
      <c r="CM305" s="113"/>
      <c r="CN305" s="113"/>
      <c r="CO305" s="113"/>
      <c r="CP305" s="113"/>
      <c r="CQ305" s="113"/>
      <c r="CR305" s="113"/>
      <c r="CS305" s="113"/>
      <c r="CT305" s="113"/>
      <c r="CU305" s="113"/>
      <c r="CV305" s="113"/>
      <c r="CW305" s="113"/>
      <c r="CX305" s="113"/>
      <c r="CY305" s="113"/>
      <c r="CZ305" s="113"/>
      <c r="DA305" s="113"/>
      <c r="DB305" s="113"/>
      <c r="DC305" s="113"/>
      <c r="DD305" s="113"/>
      <c r="DE305" s="113"/>
      <c r="DF305" s="113"/>
      <c r="DG305" s="113"/>
      <c r="DH305" s="113"/>
      <c r="DI305" s="113"/>
      <c r="DJ305" s="113"/>
      <c r="DK305" s="113"/>
      <c r="DL305" s="113"/>
      <c r="DM305" s="113"/>
      <c r="DN305" s="113"/>
      <c r="DO305" s="113"/>
      <c r="DP305" s="113"/>
      <c r="DQ305" s="113"/>
      <c r="DR305" s="113"/>
      <c r="DS305" s="113"/>
      <c r="DT305" s="113"/>
      <c r="DU305" s="113"/>
      <c r="DV305" s="113"/>
      <c r="DW305" s="113"/>
      <c r="DX305" s="113"/>
      <c r="DY305" s="113"/>
      <c r="DZ305" s="113"/>
      <c r="EA305" s="113"/>
      <c r="EB305" s="113"/>
      <c r="EC305" s="113"/>
      <c r="ED305" s="113"/>
      <c r="EE305" s="113"/>
      <c r="EF305" s="113"/>
      <c r="EG305" s="113"/>
      <c r="EH305" s="113"/>
      <c r="EI305" s="113"/>
      <c r="EJ305" s="113"/>
      <c r="EK305" s="113"/>
      <c r="EL305" s="113"/>
      <c r="EM305" s="113"/>
      <c r="EN305" s="113"/>
      <c r="EO305" s="113"/>
      <c r="EP305" s="113"/>
      <c r="EQ305" s="113"/>
      <c r="ER305" s="113"/>
      <c r="ES305" s="113"/>
      <c r="ET305" s="113"/>
      <c r="EU305" s="113"/>
      <c r="EV305" s="113"/>
      <c r="EW305" s="113"/>
      <c r="EX305" s="113"/>
      <c r="EY305" s="113"/>
      <c r="EZ305" s="113"/>
      <c r="FA305" s="113"/>
      <c r="FB305" s="113"/>
      <c r="FC305" s="113"/>
      <c r="FD305" s="113"/>
      <c r="FE305" s="113"/>
      <c r="FF305" s="113"/>
      <c r="FG305" s="113"/>
      <c r="FH305" s="113"/>
      <c r="FI305" s="113"/>
      <c r="FJ305" s="113"/>
      <c r="FK305" s="113"/>
      <c r="FL305" s="113"/>
      <c r="FM305" s="113"/>
      <c r="FN305" s="113"/>
      <c r="FO305" s="113"/>
      <c r="FP305" s="113"/>
      <c r="FQ305" s="113"/>
      <c r="FR305" s="113"/>
      <c r="FS305" s="113"/>
      <c r="FT305" s="113"/>
      <c r="FU305" s="113"/>
      <c r="FV305" s="113"/>
      <c r="FW305" s="113"/>
      <c r="FX305" s="113"/>
      <c r="FY305" s="113"/>
      <c r="FZ305" s="113"/>
      <c r="GA305" s="113"/>
      <c r="GB305" s="113"/>
      <c r="GC305" s="113"/>
      <c r="GD305" s="113"/>
      <c r="GE305" s="113"/>
      <c r="GF305" s="113"/>
      <c r="GG305" s="113"/>
      <c r="GH305" s="113"/>
      <c r="GI305" s="113"/>
      <c r="GJ305" s="113"/>
      <c r="GK305" s="113"/>
      <c r="GL305" s="113"/>
      <c r="GM305" s="113"/>
    </row>
    <row r="306" spans="1:195" ht="11.25" hidden="1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113"/>
      <c r="BI306" s="113"/>
      <c r="BJ306" s="113"/>
      <c r="BK306" s="113"/>
      <c r="BL306" s="113"/>
      <c r="BM306" s="113"/>
      <c r="BN306" s="113"/>
      <c r="BO306" s="113"/>
      <c r="BP306" s="113"/>
      <c r="BQ306" s="113"/>
      <c r="BR306" s="113"/>
      <c r="BS306" s="113"/>
      <c r="BT306" s="113"/>
      <c r="BU306" s="113"/>
      <c r="BV306" s="113"/>
      <c r="BW306" s="113"/>
      <c r="BX306" s="113"/>
      <c r="BY306" s="113"/>
      <c r="BZ306" s="113"/>
      <c r="CA306" s="113"/>
      <c r="CB306" s="113"/>
      <c r="CC306" s="113"/>
      <c r="CD306" s="113"/>
      <c r="CE306" s="113"/>
      <c r="CF306" s="113"/>
      <c r="CG306" s="113"/>
      <c r="CH306" s="113"/>
      <c r="CI306" s="113"/>
      <c r="CJ306" s="113"/>
      <c r="CK306" s="113"/>
      <c r="CL306" s="113"/>
      <c r="CM306" s="113"/>
      <c r="CN306" s="113"/>
      <c r="CO306" s="113"/>
      <c r="CP306" s="113"/>
      <c r="CQ306" s="113"/>
      <c r="CR306" s="113"/>
      <c r="CS306" s="113"/>
      <c r="CT306" s="113"/>
      <c r="CU306" s="113"/>
      <c r="CV306" s="113"/>
      <c r="CW306" s="113"/>
      <c r="CX306" s="113"/>
      <c r="CY306" s="113"/>
      <c r="CZ306" s="113"/>
      <c r="DA306" s="113"/>
      <c r="DB306" s="113"/>
      <c r="DC306" s="113"/>
      <c r="DD306" s="113"/>
      <c r="DE306" s="113"/>
      <c r="DF306" s="113"/>
      <c r="DG306" s="113"/>
      <c r="DH306" s="113"/>
      <c r="DI306" s="113"/>
      <c r="DJ306" s="113"/>
      <c r="DK306" s="113"/>
      <c r="DL306" s="113"/>
      <c r="DM306" s="113"/>
      <c r="DN306" s="113"/>
      <c r="DO306" s="113"/>
      <c r="DP306" s="113"/>
      <c r="DQ306" s="113"/>
      <c r="DR306" s="113"/>
      <c r="DS306" s="113"/>
      <c r="DT306" s="113"/>
      <c r="DU306" s="113"/>
      <c r="DV306" s="113"/>
      <c r="DW306" s="113"/>
      <c r="DX306" s="113"/>
      <c r="DY306" s="113"/>
      <c r="DZ306" s="113"/>
      <c r="EA306" s="113"/>
      <c r="EB306" s="113"/>
      <c r="EC306" s="113"/>
      <c r="ED306" s="113"/>
      <c r="EE306" s="113"/>
      <c r="EF306" s="113"/>
      <c r="EG306" s="113"/>
      <c r="EH306" s="113"/>
      <c r="EI306" s="113"/>
      <c r="EJ306" s="113"/>
      <c r="EK306" s="113"/>
      <c r="EL306" s="113"/>
      <c r="EM306" s="113"/>
      <c r="EN306" s="113"/>
      <c r="EO306" s="113"/>
      <c r="EP306" s="113"/>
      <c r="EQ306" s="113"/>
      <c r="ER306" s="113"/>
      <c r="ES306" s="113"/>
      <c r="ET306" s="113"/>
      <c r="EU306" s="113"/>
      <c r="EV306" s="113"/>
      <c r="EW306" s="113"/>
      <c r="EX306" s="113"/>
      <c r="EY306" s="113"/>
      <c r="EZ306" s="113"/>
      <c r="FA306" s="113"/>
      <c r="FB306" s="113"/>
      <c r="FC306" s="113"/>
      <c r="FD306" s="113"/>
      <c r="FE306" s="113"/>
      <c r="FF306" s="113"/>
      <c r="FG306" s="113"/>
      <c r="FH306" s="113"/>
      <c r="FI306" s="113"/>
      <c r="FJ306" s="113"/>
      <c r="FK306" s="113"/>
      <c r="FL306" s="113"/>
      <c r="FM306" s="113"/>
      <c r="FN306" s="113"/>
      <c r="FO306" s="113"/>
      <c r="FP306" s="113"/>
      <c r="FQ306" s="113"/>
      <c r="FR306" s="113"/>
      <c r="FS306" s="113"/>
      <c r="FT306" s="113"/>
      <c r="FU306" s="113"/>
      <c r="FV306" s="113"/>
      <c r="FW306" s="113"/>
      <c r="FX306" s="113"/>
      <c r="FY306" s="113"/>
      <c r="FZ306" s="113"/>
      <c r="GA306" s="113"/>
      <c r="GB306" s="113"/>
      <c r="GC306" s="113"/>
      <c r="GD306" s="113"/>
      <c r="GE306" s="113"/>
      <c r="GF306" s="113"/>
      <c r="GG306" s="113"/>
      <c r="GH306" s="113"/>
      <c r="GI306" s="113"/>
      <c r="GJ306" s="113"/>
      <c r="GK306" s="113"/>
      <c r="GL306" s="113"/>
      <c r="GM306" s="113"/>
    </row>
    <row r="307" spans="1:195" ht="11.25" hidden="1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3"/>
      <c r="BD307" s="113"/>
      <c r="BE307" s="113"/>
      <c r="BF307" s="113"/>
      <c r="BG307" s="113"/>
      <c r="BH307" s="113"/>
      <c r="BI307" s="113"/>
      <c r="BJ307" s="113"/>
      <c r="BK307" s="113"/>
      <c r="BL307" s="113"/>
      <c r="BM307" s="113"/>
      <c r="BN307" s="113"/>
      <c r="BO307" s="113"/>
      <c r="BP307" s="113"/>
      <c r="BQ307" s="113"/>
      <c r="BR307" s="113"/>
      <c r="BS307" s="113"/>
      <c r="BT307" s="113"/>
      <c r="BU307" s="113"/>
      <c r="BV307" s="113"/>
      <c r="BW307" s="113"/>
      <c r="BX307" s="113"/>
      <c r="BY307" s="113"/>
      <c r="BZ307" s="113"/>
      <c r="CA307" s="113"/>
      <c r="CB307" s="113"/>
      <c r="CC307" s="113"/>
      <c r="CD307" s="113"/>
      <c r="CE307" s="113"/>
      <c r="CF307" s="113"/>
      <c r="CG307" s="113"/>
      <c r="CH307" s="113"/>
      <c r="CI307" s="113"/>
      <c r="CJ307" s="113"/>
      <c r="CK307" s="113"/>
      <c r="CL307" s="113"/>
      <c r="CM307" s="113"/>
      <c r="CN307" s="113"/>
      <c r="CO307" s="113"/>
      <c r="CP307" s="113"/>
      <c r="CQ307" s="113"/>
      <c r="CR307" s="113"/>
      <c r="CS307" s="113"/>
      <c r="CT307" s="113"/>
      <c r="CU307" s="113"/>
      <c r="CV307" s="113"/>
      <c r="CW307" s="113"/>
      <c r="CX307" s="113"/>
      <c r="CY307" s="113"/>
      <c r="CZ307" s="113"/>
      <c r="DA307" s="113"/>
      <c r="DB307" s="113"/>
      <c r="DC307" s="113"/>
      <c r="DD307" s="113"/>
      <c r="DE307" s="113"/>
      <c r="DF307" s="113"/>
      <c r="DG307" s="113"/>
      <c r="DH307" s="113"/>
      <c r="DI307" s="113"/>
      <c r="DJ307" s="113"/>
      <c r="DK307" s="113"/>
      <c r="DL307" s="113"/>
      <c r="DM307" s="113"/>
      <c r="DN307" s="113"/>
      <c r="DO307" s="113"/>
      <c r="DP307" s="113"/>
      <c r="DQ307" s="113"/>
      <c r="DR307" s="113"/>
      <c r="DS307" s="113"/>
      <c r="DT307" s="113"/>
      <c r="DU307" s="113"/>
      <c r="DV307" s="113"/>
      <c r="DW307" s="113"/>
      <c r="DX307" s="113"/>
      <c r="DY307" s="113"/>
      <c r="DZ307" s="113"/>
      <c r="EA307" s="113"/>
      <c r="EB307" s="113"/>
      <c r="EC307" s="113"/>
      <c r="ED307" s="113"/>
      <c r="EE307" s="113"/>
      <c r="EF307" s="113"/>
      <c r="EG307" s="113"/>
      <c r="EH307" s="113"/>
      <c r="EI307" s="113"/>
      <c r="EJ307" s="113"/>
      <c r="EK307" s="113"/>
      <c r="EL307" s="113"/>
      <c r="EM307" s="113"/>
      <c r="EN307" s="113"/>
      <c r="EO307" s="113"/>
      <c r="EP307" s="113"/>
      <c r="EQ307" s="113"/>
      <c r="ER307" s="113"/>
      <c r="ES307" s="113"/>
      <c r="ET307" s="113"/>
      <c r="EU307" s="113"/>
      <c r="EV307" s="113"/>
      <c r="EW307" s="113"/>
      <c r="EX307" s="113"/>
      <c r="EY307" s="113"/>
      <c r="EZ307" s="113"/>
      <c r="FA307" s="113"/>
      <c r="FB307" s="113"/>
      <c r="FC307" s="113"/>
      <c r="FD307" s="113"/>
      <c r="FE307" s="113"/>
      <c r="FF307" s="113"/>
      <c r="FG307" s="113"/>
      <c r="FH307" s="113"/>
      <c r="FI307" s="113"/>
      <c r="FJ307" s="113"/>
      <c r="FK307" s="113"/>
      <c r="FL307" s="113"/>
      <c r="FM307" s="113"/>
      <c r="FN307" s="113"/>
      <c r="FO307" s="113"/>
      <c r="FP307" s="113"/>
      <c r="FQ307" s="113"/>
      <c r="FR307" s="113"/>
      <c r="FS307" s="113"/>
      <c r="FT307" s="113"/>
      <c r="FU307" s="113"/>
      <c r="FV307" s="113"/>
      <c r="FW307" s="113"/>
      <c r="FX307" s="113"/>
      <c r="FY307" s="113"/>
      <c r="FZ307" s="113"/>
      <c r="GA307" s="113"/>
      <c r="GB307" s="113"/>
      <c r="GC307" s="113"/>
      <c r="GD307" s="113"/>
      <c r="GE307" s="113"/>
      <c r="GF307" s="113"/>
      <c r="GG307" s="113"/>
      <c r="GH307" s="113"/>
      <c r="GI307" s="113"/>
      <c r="GJ307" s="113"/>
      <c r="GK307" s="113"/>
      <c r="GL307" s="113"/>
      <c r="GM307" s="113"/>
    </row>
    <row r="308" spans="1:195" ht="11.25" hidden="1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113"/>
      <c r="BI308" s="113"/>
      <c r="BJ308" s="113"/>
      <c r="BK308" s="113"/>
      <c r="BL308" s="113"/>
      <c r="BM308" s="113"/>
      <c r="BN308" s="113"/>
      <c r="BO308" s="113"/>
      <c r="BP308" s="113"/>
      <c r="BQ308" s="113"/>
      <c r="BR308" s="113"/>
      <c r="BS308" s="113"/>
      <c r="BT308" s="113"/>
      <c r="BU308" s="113"/>
      <c r="BV308" s="113"/>
      <c r="BW308" s="113"/>
      <c r="BX308" s="113"/>
      <c r="BY308" s="113"/>
      <c r="BZ308" s="113"/>
      <c r="CA308" s="113"/>
      <c r="CB308" s="113"/>
      <c r="CC308" s="113"/>
      <c r="CD308" s="113"/>
      <c r="CE308" s="113"/>
      <c r="CF308" s="113"/>
      <c r="CG308" s="113"/>
      <c r="CH308" s="113"/>
      <c r="CI308" s="113"/>
      <c r="CJ308" s="113"/>
      <c r="CK308" s="113"/>
      <c r="CL308" s="113"/>
      <c r="CM308" s="113"/>
      <c r="CN308" s="113"/>
      <c r="CO308" s="113"/>
      <c r="CP308" s="113"/>
      <c r="CQ308" s="113"/>
      <c r="CR308" s="113"/>
      <c r="CS308" s="113"/>
      <c r="CT308" s="113"/>
      <c r="CU308" s="113"/>
      <c r="CV308" s="113"/>
      <c r="CW308" s="113"/>
      <c r="CX308" s="113"/>
      <c r="CY308" s="113"/>
      <c r="CZ308" s="113"/>
      <c r="DA308" s="113"/>
      <c r="DB308" s="113"/>
      <c r="DC308" s="113"/>
      <c r="DD308" s="113"/>
      <c r="DE308" s="113"/>
      <c r="DF308" s="113"/>
      <c r="DG308" s="113"/>
      <c r="DH308" s="113"/>
      <c r="DI308" s="113"/>
      <c r="DJ308" s="113"/>
      <c r="DK308" s="113"/>
      <c r="DL308" s="113"/>
      <c r="DM308" s="113"/>
      <c r="DN308" s="113"/>
      <c r="DO308" s="113"/>
      <c r="DP308" s="113"/>
      <c r="DQ308" s="113"/>
      <c r="DR308" s="113"/>
      <c r="DS308" s="113"/>
      <c r="DT308" s="113"/>
      <c r="DU308" s="113"/>
      <c r="DV308" s="113"/>
      <c r="DW308" s="113"/>
      <c r="DX308" s="113"/>
      <c r="DY308" s="113"/>
      <c r="DZ308" s="113"/>
      <c r="EA308" s="113"/>
      <c r="EB308" s="113"/>
      <c r="EC308" s="113"/>
      <c r="ED308" s="113"/>
      <c r="EE308" s="113"/>
      <c r="EF308" s="113"/>
      <c r="EG308" s="113"/>
      <c r="EH308" s="113"/>
      <c r="EI308" s="113"/>
      <c r="EJ308" s="113"/>
      <c r="EK308" s="113"/>
      <c r="EL308" s="113"/>
      <c r="EM308" s="113"/>
      <c r="EN308" s="113"/>
      <c r="EO308" s="113"/>
      <c r="EP308" s="113"/>
      <c r="EQ308" s="113"/>
      <c r="ER308" s="113"/>
      <c r="ES308" s="113"/>
      <c r="ET308" s="113"/>
      <c r="EU308" s="113"/>
      <c r="EV308" s="113"/>
      <c r="EW308" s="113"/>
      <c r="EX308" s="113"/>
      <c r="EY308" s="113"/>
      <c r="EZ308" s="113"/>
      <c r="FA308" s="113"/>
      <c r="FB308" s="113"/>
      <c r="FC308" s="113"/>
      <c r="FD308" s="113"/>
      <c r="FE308" s="113"/>
      <c r="FF308" s="113"/>
      <c r="FG308" s="113"/>
      <c r="FH308" s="113"/>
      <c r="FI308" s="113"/>
      <c r="FJ308" s="113"/>
      <c r="FK308" s="113"/>
      <c r="FL308" s="113"/>
      <c r="FM308" s="113"/>
      <c r="FN308" s="113"/>
      <c r="FO308" s="113"/>
      <c r="FP308" s="113"/>
      <c r="FQ308" s="113"/>
      <c r="FR308" s="113"/>
      <c r="FS308" s="113"/>
      <c r="FT308" s="113"/>
      <c r="FU308" s="113"/>
      <c r="FV308" s="113"/>
      <c r="FW308" s="113"/>
      <c r="FX308" s="113"/>
      <c r="FY308" s="113"/>
      <c r="FZ308" s="113"/>
      <c r="GA308" s="113"/>
      <c r="GB308" s="113"/>
      <c r="GC308" s="113"/>
      <c r="GD308" s="113"/>
      <c r="GE308" s="113"/>
      <c r="GF308" s="113"/>
      <c r="GG308" s="113"/>
      <c r="GH308" s="113"/>
      <c r="GI308" s="113"/>
      <c r="GJ308" s="113"/>
      <c r="GK308" s="113"/>
      <c r="GL308" s="113"/>
      <c r="GM308" s="113"/>
    </row>
    <row r="309" spans="1:195" ht="11.25" hidden="1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/>
      <c r="BF309" s="113"/>
      <c r="BG309" s="113"/>
      <c r="BH309" s="113"/>
      <c r="BI309" s="113"/>
      <c r="BJ309" s="113"/>
      <c r="BK309" s="113"/>
      <c r="BL309" s="113"/>
      <c r="BM309" s="113"/>
      <c r="BN309" s="113"/>
      <c r="BO309" s="113"/>
      <c r="BP309" s="113"/>
      <c r="BQ309" s="113"/>
      <c r="BR309" s="113"/>
      <c r="BS309" s="113"/>
      <c r="BT309" s="113"/>
      <c r="BU309" s="113"/>
      <c r="BV309" s="113"/>
      <c r="BW309" s="113"/>
      <c r="BX309" s="113"/>
      <c r="BY309" s="113"/>
      <c r="BZ309" s="113"/>
      <c r="CA309" s="113"/>
      <c r="CB309" s="113"/>
      <c r="CC309" s="113"/>
      <c r="CD309" s="113"/>
      <c r="CE309" s="113"/>
      <c r="CF309" s="113"/>
      <c r="CG309" s="113"/>
      <c r="CH309" s="113"/>
      <c r="CI309" s="113"/>
      <c r="CJ309" s="113"/>
      <c r="CK309" s="113"/>
      <c r="CL309" s="113"/>
      <c r="CM309" s="113"/>
      <c r="CN309" s="113"/>
      <c r="CO309" s="113"/>
      <c r="CP309" s="113"/>
      <c r="CQ309" s="113"/>
      <c r="CR309" s="113"/>
      <c r="CS309" s="113"/>
      <c r="CT309" s="113"/>
      <c r="CU309" s="113"/>
      <c r="CV309" s="113"/>
      <c r="CW309" s="113"/>
      <c r="CX309" s="113"/>
      <c r="CY309" s="113"/>
      <c r="CZ309" s="113"/>
      <c r="DA309" s="113"/>
      <c r="DB309" s="113"/>
      <c r="DC309" s="113"/>
      <c r="DD309" s="113"/>
      <c r="DE309" s="113"/>
      <c r="DF309" s="113"/>
      <c r="DG309" s="113"/>
      <c r="DH309" s="113"/>
      <c r="DI309" s="113"/>
      <c r="DJ309" s="113"/>
      <c r="DK309" s="113"/>
      <c r="DL309" s="113"/>
      <c r="DM309" s="113"/>
      <c r="DN309" s="113"/>
      <c r="DO309" s="113"/>
      <c r="DP309" s="113"/>
      <c r="DQ309" s="113"/>
      <c r="DR309" s="113"/>
      <c r="DS309" s="113"/>
      <c r="DT309" s="113"/>
      <c r="DU309" s="113"/>
      <c r="DV309" s="113"/>
      <c r="DW309" s="113"/>
      <c r="DX309" s="113"/>
      <c r="DY309" s="113"/>
      <c r="DZ309" s="113"/>
      <c r="EA309" s="113"/>
      <c r="EB309" s="113"/>
      <c r="EC309" s="113"/>
      <c r="ED309" s="113"/>
      <c r="EE309" s="113"/>
      <c r="EF309" s="113"/>
      <c r="EG309" s="113"/>
      <c r="EH309" s="113"/>
      <c r="EI309" s="113"/>
      <c r="EJ309" s="113"/>
      <c r="EK309" s="113"/>
      <c r="EL309" s="113"/>
      <c r="EM309" s="113"/>
      <c r="EN309" s="113"/>
      <c r="EO309" s="113"/>
      <c r="EP309" s="113"/>
      <c r="EQ309" s="113"/>
      <c r="ER309" s="113"/>
      <c r="ES309" s="113"/>
      <c r="ET309" s="113"/>
      <c r="EU309" s="113"/>
      <c r="EV309" s="113"/>
      <c r="EW309" s="113"/>
      <c r="EX309" s="113"/>
      <c r="EY309" s="113"/>
      <c r="EZ309" s="113"/>
      <c r="FA309" s="113"/>
      <c r="FB309" s="113"/>
      <c r="FC309" s="113"/>
      <c r="FD309" s="113"/>
      <c r="FE309" s="113"/>
      <c r="FF309" s="113"/>
      <c r="FG309" s="113"/>
      <c r="FH309" s="113"/>
      <c r="FI309" s="113"/>
      <c r="FJ309" s="113"/>
      <c r="FK309" s="113"/>
      <c r="FL309" s="113"/>
      <c r="FM309" s="113"/>
      <c r="FN309" s="113"/>
      <c r="FO309" s="113"/>
      <c r="FP309" s="113"/>
      <c r="FQ309" s="113"/>
      <c r="FR309" s="113"/>
      <c r="FS309" s="113"/>
      <c r="FT309" s="113"/>
      <c r="FU309" s="113"/>
      <c r="FV309" s="113"/>
      <c r="FW309" s="113"/>
      <c r="FX309" s="113"/>
      <c r="FY309" s="113"/>
      <c r="FZ309" s="113"/>
      <c r="GA309" s="113"/>
      <c r="GB309" s="113"/>
      <c r="GC309" s="113"/>
      <c r="GD309" s="113"/>
      <c r="GE309" s="113"/>
      <c r="GF309" s="113"/>
      <c r="GG309" s="113"/>
      <c r="GH309" s="113"/>
      <c r="GI309" s="113"/>
      <c r="GJ309" s="113"/>
      <c r="GK309" s="113"/>
      <c r="GL309" s="113"/>
      <c r="GM309" s="113"/>
    </row>
    <row r="310" spans="1:195" ht="11.25" hidden="1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  <c r="BG310" s="113"/>
      <c r="BH310" s="113"/>
      <c r="BI310" s="113"/>
      <c r="BJ310" s="113"/>
      <c r="BK310" s="113"/>
      <c r="BL310" s="113"/>
      <c r="BM310" s="113"/>
      <c r="BN310" s="113"/>
      <c r="BO310" s="113"/>
      <c r="BP310" s="113"/>
      <c r="BQ310" s="113"/>
      <c r="BR310" s="113"/>
      <c r="BS310" s="113"/>
      <c r="BT310" s="113"/>
      <c r="BU310" s="113"/>
      <c r="BV310" s="113"/>
      <c r="BW310" s="113"/>
      <c r="BX310" s="113"/>
      <c r="BY310" s="113"/>
      <c r="BZ310" s="113"/>
      <c r="CA310" s="113"/>
      <c r="CB310" s="113"/>
      <c r="CC310" s="113"/>
      <c r="CD310" s="113"/>
      <c r="CE310" s="113"/>
      <c r="CF310" s="113"/>
      <c r="CG310" s="113"/>
      <c r="CH310" s="113"/>
      <c r="CI310" s="113"/>
      <c r="CJ310" s="113"/>
      <c r="CK310" s="113"/>
      <c r="CL310" s="113"/>
      <c r="CM310" s="113"/>
      <c r="CN310" s="113"/>
      <c r="CO310" s="113"/>
      <c r="CP310" s="113"/>
      <c r="CQ310" s="113"/>
      <c r="CR310" s="113"/>
      <c r="CS310" s="113"/>
      <c r="CT310" s="113"/>
      <c r="CU310" s="113"/>
      <c r="CV310" s="113"/>
      <c r="CW310" s="113"/>
      <c r="CX310" s="113"/>
      <c r="CY310" s="113"/>
      <c r="CZ310" s="113"/>
      <c r="DA310" s="113"/>
      <c r="DB310" s="113"/>
      <c r="DC310" s="113"/>
      <c r="DD310" s="113"/>
      <c r="DE310" s="113"/>
      <c r="DF310" s="113"/>
      <c r="DG310" s="113"/>
      <c r="DH310" s="113"/>
      <c r="DI310" s="113"/>
      <c r="DJ310" s="113"/>
      <c r="DK310" s="113"/>
      <c r="DL310" s="113"/>
      <c r="DM310" s="113"/>
      <c r="DN310" s="113"/>
      <c r="DO310" s="113"/>
      <c r="DP310" s="113"/>
      <c r="DQ310" s="113"/>
      <c r="DR310" s="113"/>
      <c r="DS310" s="113"/>
      <c r="DT310" s="113"/>
      <c r="DU310" s="113"/>
      <c r="DV310" s="113"/>
      <c r="DW310" s="113"/>
      <c r="DX310" s="113"/>
      <c r="DY310" s="113"/>
      <c r="DZ310" s="113"/>
      <c r="EA310" s="113"/>
      <c r="EB310" s="113"/>
      <c r="EC310" s="113"/>
      <c r="ED310" s="113"/>
      <c r="EE310" s="113"/>
      <c r="EF310" s="113"/>
      <c r="EG310" s="113"/>
      <c r="EH310" s="113"/>
      <c r="EI310" s="113"/>
      <c r="EJ310" s="113"/>
      <c r="EK310" s="113"/>
      <c r="EL310" s="113"/>
      <c r="EM310" s="113"/>
      <c r="EN310" s="113"/>
      <c r="EO310" s="113"/>
      <c r="EP310" s="113"/>
      <c r="EQ310" s="113"/>
      <c r="ER310" s="113"/>
      <c r="ES310" s="113"/>
      <c r="ET310" s="113"/>
      <c r="EU310" s="113"/>
      <c r="EV310" s="113"/>
      <c r="EW310" s="113"/>
      <c r="EX310" s="113"/>
      <c r="EY310" s="113"/>
      <c r="EZ310" s="113"/>
      <c r="FA310" s="113"/>
      <c r="FB310" s="113"/>
      <c r="FC310" s="113"/>
      <c r="FD310" s="113"/>
      <c r="FE310" s="113"/>
      <c r="FF310" s="113"/>
      <c r="FG310" s="113"/>
      <c r="FH310" s="113"/>
      <c r="FI310" s="113"/>
      <c r="FJ310" s="113"/>
      <c r="FK310" s="113"/>
      <c r="FL310" s="113"/>
      <c r="FM310" s="113"/>
      <c r="FN310" s="113"/>
      <c r="FO310" s="113"/>
      <c r="FP310" s="113"/>
      <c r="FQ310" s="113"/>
      <c r="FR310" s="113"/>
      <c r="FS310" s="113"/>
      <c r="FT310" s="113"/>
      <c r="FU310" s="113"/>
      <c r="FV310" s="113"/>
      <c r="FW310" s="113"/>
      <c r="FX310" s="113"/>
      <c r="FY310" s="113"/>
      <c r="FZ310" s="113"/>
      <c r="GA310" s="113"/>
      <c r="GB310" s="113"/>
      <c r="GC310" s="113"/>
      <c r="GD310" s="113"/>
      <c r="GE310" s="113"/>
      <c r="GF310" s="113"/>
      <c r="GG310" s="113"/>
      <c r="GH310" s="113"/>
      <c r="GI310" s="113"/>
      <c r="GJ310" s="113"/>
      <c r="GK310" s="113"/>
      <c r="GL310" s="113"/>
      <c r="GM310" s="113"/>
    </row>
    <row r="311" spans="1:195" ht="11.25" hidden="1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3"/>
      <c r="BD311" s="113"/>
      <c r="BE311" s="113"/>
      <c r="BF311" s="113"/>
      <c r="BG311" s="113"/>
      <c r="BH311" s="113"/>
      <c r="BI311" s="113"/>
      <c r="BJ311" s="113"/>
      <c r="BK311" s="113"/>
      <c r="BL311" s="113"/>
      <c r="BM311" s="113"/>
      <c r="BN311" s="113"/>
      <c r="BO311" s="113"/>
      <c r="BP311" s="113"/>
      <c r="BQ311" s="113"/>
      <c r="BR311" s="113"/>
      <c r="BS311" s="113"/>
      <c r="BT311" s="113"/>
      <c r="BU311" s="113"/>
      <c r="BV311" s="113"/>
      <c r="BW311" s="113"/>
      <c r="BX311" s="113"/>
      <c r="BY311" s="113"/>
      <c r="BZ311" s="113"/>
      <c r="CA311" s="113"/>
      <c r="CB311" s="113"/>
      <c r="CC311" s="113"/>
      <c r="CD311" s="113"/>
      <c r="CE311" s="113"/>
      <c r="CF311" s="113"/>
      <c r="CG311" s="113"/>
      <c r="CH311" s="113"/>
      <c r="CI311" s="113"/>
      <c r="CJ311" s="113"/>
      <c r="CK311" s="113"/>
      <c r="CL311" s="113"/>
      <c r="CM311" s="113"/>
      <c r="CN311" s="113"/>
      <c r="CO311" s="113"/>
      <c r="CP311" s="113"/>
      <c r="CQ311" s="113"/>
      <c r="CR311" s="113"/>
      <c r="CS311" s="113"/>
      <c r="CT311" s="113"/>
      <c r="CU311" s="113"/>
      <c r="CV311" s="113"/>
      <c r="CW311" s="113"/>
      <c r="CX311" s="113"/>
      <c r="CY311" s="113"/>
      <c r="CZ311" s="113"/>
      <c r="DA311" s="113"/>
      <c r="DB311" s="113"/>
      <c r="DC311" s="113"/>
      <c r="DD311" s="113"/>
      <c r="DE311" s="113"/>
      <c r="DF311" s="113"/>
      <c r="DG311" s="113"/>
      <c r="DH311" s="113"/>
      <c r="DI311" s="113"/>
      <c r="DJ311" s="113"/>
      <c r="DK311" s="113"/>
      <c r="DL311" s="113"/>
      <c r="DM311" s="113"/>
      <c r="DN311" s="113"/>
      <c r="DO311" s="113"/>
      <c r="DP311" s="113"/>
      <c r="DQ311" s="113"/>
      <c r="DR311" s="113"/>
      <c r="DS311" s="113"/>
      <c r="DT311" s="113"/>
      <c r="DU311" s="113"/>
      <c r="DV311" s="113"/>
      <c r="DW311" s="113"/>
      <c r="DX311" s="113"/>
      <c r="DY311" s="113"/>
      <c r="DZ311" s="113"/>
      <c r="EA311" s="113"/>
      <c r="EB311" s="113"/>
      <c r="EC311" s="113"/>
      <c r="ED311" s="113"/>
      <c r="EE311" s="113"/>
      <c r="EF311" s="113"/>
      <c r="EG311" s="113"/>
      <c r="EH311" s="113"/>
      <c r="EI311" s="113"/>
      <c r="EJ311" s="113"/>
      <c r="EK311" s="113"/>
      <c r="EL311" s="113"/>
      <c r="EM311" s="113"/>
      <c r="EN311" s="113"/>
      <c r="EO311" s="113"/>
      <c r="EP311" s="113"/>
      <c r="EQ311" s="113"/>
      <c r="ER311" s="113"/>
      <c r="ES311" s="113"/>
      <c r="ET311" s="113"/>
      <c r="EU311" s="113"/>
      <c r="EV311" s="113"/>
      <c r="EW311" s="113"/>
      <c r="EX311" s="113"/>
      <c r="EY311" s="113"/>
      <c r="EZ311" s="113"/>
      <c r="FA311" s="113"/>
      <c r="FB311" s="113"/>
      <c r="FC311" s="113"/>
      <c r="FD311" s="113"/>
      <c r="FE311" s="113"/>
      <c r="FF311" s="113"/>
      <c r="FG311" s="113"/>
      <c r="FH311" s="113"/>
      <c r="FI311" s="113"/>
      <c r="FJ311" s="113"/>
      <c r="FK311" s="113"/>
      <c r="FL311" s="113"/>
      <c r="FM311" s="113"/>
      <c r="FN311" s="113"/>
      <c r="FO311" s="113"/>
      <c r="FP311" s="113"/>
      <c r="FQ311" s="113"/>
      <c r="FR311" s="113"/>
      <c r="FS311" s="113"/>
      <c r="FT311" s="113"/>
      <c r="FU311" s="113"/>
      <c r="FV311" s="113"/>
      <c r="FW311" s="113"/>
      <c r="FX311" s="113"/>
      <c r="FY311" s="113"/>
      <c r="FZ311" s="113"/>
      <c r="GA311" s="113"/>
      <c r="GB311" s="113"/>
      <c r="GC311" s="113"/>
      <c r="GD311" s="113"/>
      <c r="GE311" s="113"/>
      <c r="GF311" s="113"/>
      <c r="GG311" s="113"/>
      <c r="GH311" s="113"/>
      <c r="GI311" s="113"/>
      <c r="GJ311" s="113"/>
      <c r="GK311" s="113"/>
      <c r="GL311" s="113"/>
      <c r="GM311" s="113"/>
    </row>
    <row r="312" spans="1:195" ht="11.25" hidden="1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113"/>
      <c r="BI312" s="113"/>
      <c r="BJ312" s="113"/>
      <c r="BK312" s="113"/>
      <c r="BL312" s="113"/>
      <c r="BM312" s="113"/>
      <c r="BN312" s="113"/>
      <c r="BO312" s="113"/>
      <c r="BP312" s="113"/>
      <c r="BQ312" s="113"/>
      <c r="BR312" s="113"/>
      <c r="BS312" s="113"/>
      <c r="BT312" s="113"/>
      <c r="BU312" s="113"/>
      <c r="BV312" s="113"/>
      <c r="BW312" s="113"/>
      <c r="BX312" s="113"/>
      <c r="BY312" s="113"/>
      <c r="BZ312" s="113"/>
      <c r="CA312" s="113"/>
      <c r="CB312" s="113"/>
      <c r="CC312" s="113"/>
      <c r="CD312" s="113"/>
      <c r="CE312" s="113"/>
      <c r="CF312" s="113"/>
      <c r="CG312" s="113"/>
      <c r="CH312" s="113"/>
      <c r="CI312" s="113"/>
      <c r="CJ312" s="113"/>
      <c r="CK312" s="113"/>
      <c r="CL312" s="113"/>
      <c r="CM312" s="113"/>
      <c r="CN312" s="113"/>
      <c r="CO312" s="113"/>
      <c r="CP312" s="113"/>
      <c r="CQ312" s="113"/>
      <c r="CR312" s="113"/>
      <c r="CS312" s="113"/>
      <c r="CT312" s="113"/>
      <c r="CU312" s="113"/>
      <c r="CV312" s="113"/>
      <c r="CW312" s="113"/>
      <c r="CX312" s="113"/>
      <c r="CY312" s="113"/>
      <c r="CZ312" s="113"/>
      <c r="DA312" s="113"/>
      <c r="DB312" s="113"/>
      <c r="DC312" s="113"/>
      <c r="DD312" s="113"/>
      <c r="DE312" s="113"/>
      <c r="DF312" s="113"/>
      <c r="DG312" s="113"/>
      <c r="DH312" s="113"/>
      <c r="DI312" s="113"/>
      <c r="DJ312" s="113"/>
      <c r="DK312" s="113"/>
      <c r="DL312" s="113"/>
      <c r="DM312" s="113"/>
      <c r="DN312" s="113"/>
      <c r="DO312" s="113"/>
      <c r="DP312" s="113"/>
      <c r="DQ312" s="113"/>
      <c r="DR312" s="113"/>
      <c r="DS312" s="113"/>
      <c r="DT312" s="113"/>
      <c r="DU312" s="113"/>
      <c r="DV312" s="113"/>
      <c r="DW312" s="113"/>
      <c r="DX312" s="113"/>
      <c r="DY312" s="113"/>
      <c r="DZ312" s="113"/>
      <c r="EA312" s="113"/>
      <c r="EB312" s="113"/>
      <c r="EC312" s="113"/>
      <c r="ED312" s="113"/>
      <c r="EE312" s="113"/>
      <c r="EF312" s="113"/>
      <c r="EG312" s="113"/>
      <c r="EH312" s="113"/>
      <c r="EI312" s="113"/>
      <c r="EJ312" s="113"/>
      <c r="EK312" s="113"/>
      <c r="EL312" s="113"/>
      <c r="EM312" s="113"/>
      <c r="EN312" s="113"/>
      <c r="EO312" s="113"/>
      <c r="EP312" s="113"/>
      <c r="EQ312" s="113"/>
      <c r="ER312" s="113"/>
      <c r="ES312" s="113"/>
      <c r="ET312" s="113"/>
      <c r="EU312" s="113"/>
      <c r="EV312" s="113"/>
      <c r="EW312" s="113"/>
      <c r="EX312" s="113"/>
      <c r="EY312" s="113"/>
      <c r="EZ312" s="113"/>
      <c r="FA312" s="113"/>
      <c r="FB312" s="113"/>
      <c r="FC312" s="113"/>
      <c r="FD312" s="113"/>
      <c r="FE312" s="113"/>
      <c r="FF312" s="113"/>
      <c r="FG312" s="113"/>
      <c r="FH312" s="113"/>
      <c r="FI312" s="113"/>
      <c r="FJ312" s="113"/>
      <c r="FK312" s="113"/>
      <c r="FL312" s="113"/>
      <c r="FM312" s="113"/>
      <c r="FN312" s="113"/>
      <c r="FO312" s="113"/>
      <c r="FP312" s="113"/>
      <c r="FQ312" s="113"/>
      <c r="FR312" s="113"/>
      <c r="FS312" s="113"/>
      <c r="FT312" s="113"/>
      <c r="FU312" s="113"/>
      <c r="FV312" s="113"/>
      <c r="FW312" s="113"/>
      <c r="FX312" s="113"/>
      <c r="FY312" s="113"/>
      <c r="FZ312" s="113"/>
      <c r="GA312" s="113"/>
      <c r="GB312" s="113"/>
      <c r="GC312" s="113"/>
      <c r="GD312" s="113"/>
      <c r="GE312" s="113"/>
      <c r="GF312" s="113"/>
      <c r="GG312" s="113"/>
      <c r="GH312" s="113"/>
      <c r="GI312" s="113"/>
      <c r="GJ312" s="113"/>
      <c r="GK312" s="113"/>
      <c r="GL312" s="113"/>
      <c r="GM312" s="113"/>
    </row>
    <row r="313" spans="1:195" ht="11.25" hidden="1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/>
      <c r="AT313" s="113"/>
      <c r="AU313" s="113"/>
      <c r="AV313" s="113"/>
      <c r="AW313" s="113"/>
      <c r="AX313" s="113"/>
      <c r="AY313" s="113"/>
      <c r="AZ313" s="113"/>
      <c r="BA313" s="113"/>
      <c r="BB313" s="113"/>
      <c r="BC313" s="113"/>
      <c r="BD313" s="113"/>
      <c r="BE313" s="113"/>
      <c r="BF313" s="113"/>
      <c r="BG313" s="113"/>
      <c r="BH313" s="113"/>
      <c r="BI313" s="113"/>
      <c r="BJ313" s="113"/>
      <c r="BK313" s="113"/>
      <c r="BL313" s="113"/>
      <c r="BM313" s="113"/>
      <c r="BN313" s="113"/>
      <c r="BO313" s="113"/>
      <c r="BP313" s="113"/>
      <c r="BQ313" s="113"/>
      <c r="BR313" s="113"/>
      <c r="BS313" s="113"/>
      <c r="BT313" s="113"/>
      <c r="BU313" s="113"/>
      <c r="BV313" s="113"/>
      <c r="BW313" s="113"/>
      <c r="BX313" s="113"/>
      <c r="BY313" s="113"/>
      <c r="BZ313" s="113"/>
      <c r="CA313" s="113"/>
      <c r="CB313" s="113"/>
      <c r="CC313" s="113"/>
      <c r="CD313" s="113"/>
      <c r="CE313" s="113"/>
      <c r="CF313" s="113"/>
      <c r="CG313" s="113"/>
      <c r="CH313" s="113"/>
      <c r="CI313" s="113"/>
      <c r="CJ313" s="113"/>
      <c r="CK313" s="113"/>
      <c r="CL313" s="113"/>
      <c r="CM313" s="113"/>
      <c r="CN313" s="113"/>
      <c r="CO313" s="113"/>
      <c r="CP313" s="113"/>
      <c r="CQ313" s="113"/>
      <c r="CR313" s="113"/>
      <c r="CS313" s="113"/>
      <c r="CT313" s="113"/>
      <c r="CU313" s="113"/>
      <c r="CV313" s="113"/>
      <c r="CW313" s="113"/>
      <c r="CX313" s="113"/>
      <c r="CY313" s="113"/>
      <c r="CZ313" s="113"/>
      <c r="DA313" s="113"/>
      <c r="DB313" s="113"/>
      <c r="DC313" s="113"/>
      <c r="DD313" s="113"/>
      <c r="DE313" s="113"/>
      <c r="DF313" s="113"/>
      <c r="DG313" s="113"/>
      <c r="DH313" s="113"/>
      <c r="DI313" s="113"/>
      <c r="DJ313" s="113"/>
      <c r="DK313" s="113"/>
      <c r="DL313" s="113"/>
      <c r="DM313" s="113"/>
      <c r="DN313" s="113"/>
      <c r="DO313" s="113"/>
      <c r="DP313" s="113"/>
      <c r="DQ313" s="113"/>
      <c r="DR313" s="113"/>
      <c r="DS313" s="113"/>
      <c r="DT313" s="113"/>
      <c r="DU313" s="113"/>
      <c r="DV313" s="113"/>
      <c r="DW313" s="113"/>
      <c r="DX313" s="113"/>
      <c r="DY313" s="113"/>
      <c r="DZ313" s="113"/>
      <c r="EA313" s="113"/>
      <c r="EB313" s="113"/>
      <c r="EC313" s="113"/>
      <c r="ED313" s="113"/>
      <c r="EE313" s="113"/>
      <c r="EF313" s="113"/>
      <c r="EG313" s="113"/>
      <c r="EH313" s="113"/>
      <c r="EI313" s="113"/>
      <c r="EJ313" s="113"/>
      <c r="EK313" s="113"/>
      <c r="EL313" s="113"/>
      <c r="EM313" s="113"/>
      <c r="EN313" s="113"/>
      <c r="EO313" s="113"/>
      <c r="EP313" s="113"/>
      <c r="EQ313" s="113"/>
      <c r="ER313" s="113"/>
      <c r="ES313" s="113"/>
      <c r="ET313" s="113"/>
      <c r="EU313" s="113"/>
      <c r="EV313" s="113"/>
      <c r="EW313" s="113"/>
      <c r="EX313" s="113"/>
      <c r="EY313" s="113"/>
      <c r="EZ313" s="113"/>
      <c r="FA313" s="113"/>
      <c r="FB313" s="113"/>
      <c r="FC313" s="113"/>
      <c r="FD313" s="113"/>
      <c r="FE313" s="113"/>
      <c r="FF313" s="113"/>
      <c r="FG313" s="113"/>
      <c r="FH313" s="113"/>
      <c r="FI313" s="113"/>
      <c r="FJ313" s="113"/>
      <c r="FK313" s="113"/>
      <c r="FL313" s="113"/>
      <c r="FM313" s="113"/>
      <c r="FN313" s="113"/>
      <c r="FO313" s="113"/>
      <c r="FP313" s="113"/>
      <c r="FQ313" s="113"/>
      <c r="FR313" s="113"/>
      <c r="FS313" s="113"/>
      <c r="FT313" s="113"/>
      <c r="FU313" s="113"/>
      <c r="FV313" s="113"/>
      <c r="FW313" s="113"/>
      <c r="FX313" s="113"/>
      <c r="FY313" s="113"/>
      <c r="FZ313" s="113"/>
      <c r="GA313" s="113"/>
      <c r="GB313" s="113"/>
      <c r="GC313" s="113"/>
      <c r="GD313" s="113"/>
      <c r="GE313" s="113"/>
      <c r="GF313" s="113"/>
      <c r="GG313" s="113"/>
      <c r="GH313" s="113"/>
      <c r="GI313" s="113"/>
      <c r="GJ313" s="113"/>
      <c r="GK313" s="113"/>
      <c r="GL313" s="113"/>
      <c r="GM313" s="113"/>
    </row>
    <row r="314" spans="1:195" ht="11.25" hidden="1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/>
      <c r="AT314" s="113"/>
      <c r="AU314" s="113"/>
      <c r="AV314" s="113"/>
      <c r="AW314" s="113"/>
      <c r="AX314" s="113"/>
      <c r="AY314" s="113"/>
      <c r="AZ314" s="113"/>
      <c r="BA314" s="113"/>
      <c r="BB314" s="113"/>
      <c r="BC314" s="113"/>
      <c r="BD314" s="113"/>
      <c r="BE314" s="113"/>
      <c r="BF314" s="113"/>
      <c r="BG314" s="113"/>
      <c r="BH314" s="113"/>
      <c r="BI314" s="113"/>
      <c r="BJ314" s="113"/>
      <c r="BK314" s="113"/>
      <c r="BL314" s="113"/>
      <c r="BM314" s="113"/>
      <c r="BN314" s="113"/>
      <c r="BO314" s="113"/>
      <c r="BP314" s="113"/>
      <c r="BQ314" s="113"/>
      <c r="BR314" s="113"/>
      <c r="BS314" s="113"/>
      <c r="BT314" s="113"/>
      <c r="BU314" s="113"/>
      <c r="BV314" s="113"/>
      <c r="BW314" s="113"/>
      <c r="BX314" s="113"/>
      <c r="BY314" s="113"/>
      <c r="BZ314" s="113"/>
      <c r="CA314" s="113"/>
      <c r="CB314" s="113"/>
      <c r="CC314" s="113"/>
      <c r="CD314" s="113"/>
      <c r="CE314" s="113"/>
      <c r="CF314" s="113"/>
      <c r="CG314" s="113"/>
      <c r="CH314" s="113"/>
      <c r="CI314" s="113"/>
      <c r="CJ314" s="113"/>
      <c r="CK314" s="113"/>
      <c r="CL314" s="113"/>
      <c r="CM314" s="113"/>
      <c r="CN314" s="113"/>
      <c r="CO314" s="113"/>
      <c r="CP314" s="113"/>
      <c r="CQ314" s="113"/>
      <c r="CR314" s="113"/>
      <c r="CS314" s="113"/>
      <c r="CT314" s="113"/>
      <c r="CU314" s="113"/>
      <c r="CV314" s="113"/>
      <c r="CW314" s="113"/>
      <c r="CX314" s="113"/>
      <c r="CY314" s="113"/>
      <c r="CZ314" s="113"/>
      <c r="DA314" s="113"/>
      <c r="DB314" s="113"/>
      <c r="DC314" s="113"/>
      <c r="DD314" s="113"/>
      <c r="DE314" s="113"/>
      <c r="DF314" s="113"/>
      <c r="DG314" s="113"/>
      <c r="DH314" s="113"/>
      <c r="DI314" s="113"/>
      <c r="DJ314" s="113"/>
      <c r="DK314" s="113"/>
      <c r="DL314" s="113"/>
      <c r="DM314" s="113"/>
      <c r="DN314" s="113"/>
      <c r="DO314" s="113"/>
      <c r="DP314" s="113"/>
      <c r="DQ314" s="113"/>
      <c r="DR314" s="113"/>
      <c r="DS314" s="113"/>
      <c r="DT314" s="113"/>
      <c r="DU314" s="113"/>
      <c r="DV314" s="113"/>
      <c r="DW314" s="113"/>
      <c r="DX314" s="113"/>
      <c r="DY314" s="113"/>
      <c r="DZ314" s="113"/>
      <c r="EA314" s="113"/>
      <c r="EB314" s="113"/>
      <c r="EC314" s="113"/>
      <c r="ED314" s="113"/>
      <c r="EE314" s="113"/>
      <c r="EF314" s="113"/>
      <c r="EG314" s="113"/>
      <c r="EH314" s="113"/>
      <c r="EI314" s="113"/>
      <c r="EJ314" s="113"/>
      <c r="EK314" s="113"/>
      <c r="EL314" s="113"/>
      <c r="EM314" s="113"/>
      <c r="EN314" s="113"/>
      <c r="EO314" s="113"/>
      <c r="EP314" s="113"/>
      <c r="EQ314" s="113"/>
      <c r="ER314" s="113"/>
      <c r="ES314" s="113"/>
      <c r="ET314" s="113"/>
      <c r="EU314" s="113"/>
      <c r="EV314" s="113"/>
      <c r="EW314" s="113"/>
      <c r="EX314" s="113"/>
      <c r="EY314" s="113"/>
      <c r="EZ314" s="113"/>
      <c r="FA314" s="113"/>
      <c r="FB314" s="113"/>
      <c r="FC314" s="113"/>
      <c r="FD314" s="113"/>
      <c r="FE314" s="113"/>
      <c r="FF314" s="113"/>
      <c r="FG314" s="113"/>
      <c r="FH314" s="113"/>
      <c r="FI314" s="113"/>
      <c r="FJ314" s="113"/>
      <c r="FK314" s="113"/>
      <c r="FL314" s="113"/>
      <c r="FM314" s="113"/>
      <c r="FN314" s="113"/>
      <c r="FO314" s="113"/>
      <c r="FP314" s="113"/>
      <c r="FQ314" s="113"/>
      <c r="FR314" s="113"/>
      <c r="FS314" s="113"/>
      <c r="FT314" s="113"/>
      <c r="FU314" s="113"/>
      <c r="FV314" s="113"/>
      <c r="FW314" s="113"/>
      <c r="FX314" s="113"/>
      <c r="FY314" s="113"/>
      <c r="FZ314" s="113"/>
      <c r="GA314" s="113"/>
      <c r="GB314" s="113"/>
      <c r="GC314" s="113"/>
      <c r="GD314" s="113"/>
      <c r="GE314" s="113"/>
      <c r="GF314" s="113"/>
      <c r="GG314" s="113"/>
      <c r="GH314" s="113"/>
      <c r="GI314" s="113"/>
      <c r="GJ314" s="113"/>
      <c r="GK314" s="113"/>
      <c r="GL314" s="113"/>
      <c r="GM314" s="113"/>
    </row>
    <row r="315" spans="1:195" ht="11.25" hidden="1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3"/>
      <c r="AU315" s="113"/>
      <c r="AV315" s="113"/>
      <c r="AW315" s="113"/>
      <c r="AX315" s="113"/>
      <c r="AY315" s="113"/>
      <c r="AZ315" s="113"/>
      <c r="BA315" s="113"/>
      <c r="BB315" s="113"/>
      <c r="BC315" s="113"/>
      <c r="BD315" s="113"/>
      <c r="BE315" s="113"/>
      <c r="BF315" s="113"/>
      <c r="BG315" s="113"/>
      <c r="BH315" s="113"/>
      <c r="BI315" s="113"/>
      <c r="BJ315" s="113"/>
      <c r="BK315" s="113"/>
      <c r="BL315" s="113"/>
      <c r="BM315" s="113"/>
      <c r="BN315" s="113"/>
      <c r="BO315" s="113"/>
      <c r="BP315" s="113"/>
      <c r="BQ315" s="113"/>
      <c r="BR315" s="113"/>
      <c r="BS315" s="113"/>
      <c r="BT315" s="113"/>
      <c r="BU315" s="113"/>
      <c r="BV315" s="113"/>
      <c r="BW315" s="113"/>
      <c r="BX315" s="113"/>
      <c r="BY315" s="113"/>
      <c r="BZ315" s="113"/>
      <c r="CA315" s="113"/>
      <c r="CB315" s="113"/>
      <c r="CC315" s="113"/>
      <c r="CD315" s="113"/>
      <c r="CE315" s="113"/>
      <c r="CF315" s="113"/>
      <c r="CG315" s="113"/>
      <c r="CH315" s="113"/>
      <c r="CI315" s="113"/>
      <c r="CJ315" s="113"/>
      <c r="CK315" s="113"/>
      <c r="CL315" s="113"/>
      <c r="CM315" s="113"/>
      <c r="CN315" s="113"/>
      <c r="CO315" s="113"/>
      <c r="CP315" s="113"/>
      <c r="CQ315" s="113"/>
      <c r="CR315" s="113"/>
      <c r="CS315" s="113"/>
      <c r="CT315" s="113"/>
      <c r="CU315" s="113"/>
      <c r="CV315" s="113"/>
      <c r="CW315" s="113"/>
      <c r="CX315" s="113"/>
      <c r="CY315" s="113"/>
      <c r="CZ315" s="113"/>
      <c r="DA315" s="113"/>
      <c r="DB315" s="113"/>
      <c r="DC315" s="113"/>
      <c r="DD315" s="113"/>
      <c r="DE315" s="113"/>
      <c r="DF315" s="113"/>
      <c r="DG315" s="113"/>
      <c r="DH315" s="113"/>
      <c r="DI315" s="113"/>
      <c r="DJ315" s="113"/>
      <c r="DK315" s="113"/>
      <c r="DL315" s="113"/>
      <c r="DM315" s="113"/>
      <c r="DN315" s="113"/>
      <c r="DO315" s="113"/>
      <c r="DP315" s="113"/>
      <c r="DQ315" s="113"/>
      <c r="DR315" s="113"/>
      <c r="DS315" s="113"/>
      <c r="DT315" s="113"/>
      <c r="DU315" s="113"/>
      <c r="DV315" s="113"/>
      <c r="DW315" s="113"/>
      <c r="DX315" s="113"/>
      <c r="DY315" s="113"/>
      <c r="DZ315" s="113"/>
      <c r="EA315" s="113"/>
      <c r="EB315" s="113"/>
      <c r="EC315" s="113"/>
      <c r="ED315" s="113"/>
      <c r="EE315" s="113"/>
      <c r="EF315" s="113"/>
      <c r="EG315" s="113"/>
      <c r="EH315" s="113"/>
      <c r="EI315" s="113"/>
      <c r="EJ315" s="113"/>
      <c r="EK315" s="113"/>
      <c r="EL315" s="113"/>
      <c r="EM315" s="113"/>
      <c r="EN315" s="113"/>
      <c r="EO315" s="113"/>
      <c r="EP315" s="113"/>
      <c r="EQ315" s="113"/>
      <c r="ER315" s="113"/>
      <c r="ES315" s="113"/>
      <c r="ET315" s="113"/>
      <c r="EU315" s="113"/>
      <c r="EV315" s="113"/>
      <c r="EW315" s="113"/>
      <c r="EX315" s="113"/>
      <c r="EY315" s="113"/>
      <c r="EZ315" s="113"/>
      <c r="FA315" s="113"/>
      <c r="FB315" s="113"/>
      <c r="FC315" s="113"/>
      <c r="FD315" s="113"/>
      <c r="FE315" s="113"/>
      <c r="FF315" s="113"/>
      <c r="FG315" s="113"/>
      <c r="FH315" s="113"/>
      <c r="FI315" s="113"/>
      <c r="FJ315" s="113"/>
      <c r="FK315" s="113"/>
      <c r="FL315" s="113"/>
      <c r="FM315" s="113"/>
      <c r="FN315" s="113"/>
      <c r="FO315" s="113"/>
      <c r="FP315" s="113"/>
      <c r="FQ315" s="113"/>
      <c r="FR315" s="113"/>
      <c r="FS315" s="113"/>
      <c r="FT315" s="113"/>
      <c r="FU315" s="113"/>
      <c r="FV315" s="113"/>
      <c r="FW315" s="113"/>
      <c r="FX315" s="113"/>
      <c r="FY315" s="113"/>
      <c r="FZ315" s="113"/>
      <c r="GA315" s="113"/>
      <c r="GB315" s="113"/>
      <c r="GC315" s="113"/>
      <c r="GD315" s="113"/>
      <c r="GE315" s="113"/>
      <c r="GF315" s="113"/>
      <c r="GG315" s="113"/>
      <c r="GH315" s="113"/>
      <c r="GI315" s="113"/>
      <c r="GJ315" s="113"/>
      <c r="GK315" s="113"/>
      <c r="GL315" s="113"/>
      <c r="GM315" s="113"/>
    </row>
    <row r="316" spans="1:195" ht="11.25" hidden="1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/>
      <c r="BV316" s="113"/>
      <c r="BW316" s="113"/>
      <c r="BX316" s="113"/>
      <c r="BY316" s="113"/>
      <c r="BZ316" s="113"/>
      <c r="CA316" s="113"/>
      <c r="CB316" s="113"/>
      <c r="CC316" s="113"/>
      <c r="CD316" s="113"/>
      <c r="CE316" s="113"/>
      <c r="CF316" s="113"/>
      <c r="CG316" s="113"/>
      <c r="CH316" s="113"/>
      <c r="CI316" s="113"/>
      <c r="CJ316" s="113"/>
      <c r="CK316" s="113"/>
      <c r="CL316" s="113"/>
      <c r="CM316" s="113"/>
      <c r="CN316" s="113"/>
      <c r="CO316" s="113"/>
      <c r="CP316" s="113"/>
      <c r="CQ316" s="113"/>
      <c r="CR316" s="113"/>
      <c r="CS316" s="113"/>
      <c r="CT316" s="113"/>
      <c r="CU316" s="113"/>
      <c r="CV316" s="113"/>
      <c r="CW316" s="113"/>
      <c r="CX316" s="113"/>
      <c r="CY316" s="113"/>
      <c r="CZ316" s="113"/>
      <c r="DA316" s="113"/>
      <c r="DB316" s="113"/>
      <c r="DC316" s="113"/>
      <c r="DD316" s="113"/>
      <c r="DE316" s="113"/>
      <c r="DF316" s="113"/>
      <c r="DG316" s="113"/>
      <c r="DH316" s="113"/>
      <c r="DI316" s="113"/>
      <c r="DJ316" s="113"/>
      <c r="DK316" s="113"/>
      <c r="DL316" s="113"/>
      <c r="DM316" s="113"/>
      <c r="DN316" s="113"/>
      <c r="DO316" s="113"/>
      <c r="DP316" s="113"/>
      <c r="DQ316" s="113"/>
      <c r="DR316" s="113"/>
      <c r="DS316" s="113"/>
      <c r="DT316" s="113"/>
      <c r="DU316" s="113"/>
      <c r="DV316" s="113"/>
      <c r="DW316" s="113"/>
      <c r="DX316" s="113"/>
      <c r="DY316" s="113"/>
      <c r="DZ316" s="113"/>
      <c r="EA316" s="113"/>
      <c r="EB316" s="113"/>
      <c r="EC316" s="113"/>
      <c r="ED316" s="113"/>
      <c r="EE316" s="113"/>
      <c r="EF316" s="113"/>
      <c r="EG316" s="113"/>
      <c r="EH316" s="113"/>
      <c r="EI316" s="113"/>
      <c r="EJ316" s="113"/>
      <c r="EK316" s="113"/>
      <c r="EL316" s="113"/>
      <c r="EM316" s="113"/>
      <c r="EN316" s="113"/>
      <c r="EO316" s="113"/>
      <c r="EP316" s="113"/>
      <c r="EQ316" s="113"/>
      <c r="ER316" s="113"/>
      <c r="ES316" s="113"/>
      <c r="ET316" s="113"/>
      <c r="EU316" s="113"/>
      <c r="EV316" s="113"/>
      <c r="EW316" s="113"/>
      <c r="EX316" s="113"/>
      <c r="EY316" s="113"/>
      <c r="EZ316" s="113"/>
      <c r="FA316" s="113"/>
      <c r="FB316" s="113"/>
      <c r="FC316" s="113"/>
      <c r="FD316" s="113"/>
      <c r="FE316" s="113"/>
      <c r="FF316" s="113"/>
      <c r="FG316" s="113"/>
      <c r="FH316" s="113"/>
      <c r="FI316" s="113"/>
      <c r="FJ316" s="113"/>
      <c r="FK316" s="113"/>
      <c r="FL316" s="113"/>
      <c r="FM316" s="113"/>
      <c r="FN316" s="113"/>
      <c r="FO316" s="113"/>
      <c r="FP316" s="113"/>
      <c r="FQ316" s="113"/>
      <c r="FR316" s="113"/>
      <c r="FS316" s="113"/>
      <c r="FT316" s="113"/>
      <c r="FU316" s="113"/>
      <c r="FV316" s="113"/>
      <c r="FW316" s="113"/>
      <c r="FX316" s="113"/>
      <c r="FY316" s="113"/>
      <c r="FZ316" s="113"/>
      <c r="GA316" s="113"/>
      <c r="GB316" s="113"/>
      <c r="GC316" s="113"/>
      <c r="GD316" s="113"/>
      <c r="GE316" s="113"/>
      <c r="GF316" s="113"/>
      <c r="GG316" s="113"/>
      <c r="GH316" s="113"/>
      <c r="GI316" s="113"/>
      <c r="GJ316" s="113"/>
      <c r="GK316" s="113"/>
      <c r="GL316" s="113"/>
      <c r="GM316" s="113"/>
    </row>
    <row r="317" spans="1:195" ht="11.25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/>
      <c r="AT317" s="113"/>
      <c r="AU317" s="113"/>
      <c r="AV317" s="113"/>
      <c r="AW317" s="113"/>
      <c r="AX317" s="113"/>
      <c r="AY317" s="113"/>
      <c r="AZ317" s="113"/>
      <c r="BA317" s="113"/>
      <c r="BB317" s="113"/>
      <c r="BC317" s="113"/>
      <c r="BD317" s="113"/>
      <c r="BE317" s="113"/>
      <c r="BF317" s="113"/>
      <c r="BG317" s="113"/>
      <c r="BH317" s="113"/>
      <c r="BI317" s="113"/>
      <c r="BJ317" s="113"/>
      <c r="BK317" s="113"/>
      <c r="BL317" s="113"/>
      <c r="BM317" s="113"/>
      <c r="BN317" s="113"/>
      <c r="BO317" s="113"/>
      <c r="BP317" s="113"/>
      <c r="BQ317" s="113"/>
      <c r="BR317" s="113"/>
      <c r="BS317" s="113"/>
      <c r="BT317" s="113"/>
      <c r="BU317" s="113"/>
      <c r="BV317" s="113"/>
      <c r="BW317" s="113"/>
      <c r="BX317" s="113"/>
      <c r="BY317" s="113"/>
      <c r="BZ317" s="113"/>
      <c r="CA317" s="113"/>
      <c r="CB317" s="113"/>
      <c r="CC317" s="113"/>
      <c r="CD317" s="113"/>
      <c r="CE317" s="113"/>
      <c r="CF317" s="113"/>
      <c r="CG317" s="113"/>
      <c r="CH317" s="113"/>
      <c r="CI317" s="113"/>
      <c r="CJ317" s="113"/>
      <c r="CK317" s="113"/>
      <c r="CL317" s="113"/>
      <c r="CM317" s="113"/>
      <c r="CN317" s="113"/>
      <c r="CO317" s="113"/>
      <c r="CP317" s="113"/>
      <c r="CQ317" s="113"/>
      <c r="CR317" s="113"/>
      <c r="CS317" s="113"/>
      <c r="CT317" s="113"/>
      <c r="CU317" s="113"/>
      <c r="CV317" s="113"/>
      <c r="CW317" s="113"/>
      <c r="CX317" s="113"/>
      <c r="CY317" s="113"/>
      <c r="CZ317" s="113"/>
      <c r="DA317" s="113"/>
      <c r="DB317" s="113"/>
      <c r="DC317" s="113"/>
      <c r="DD317" s="113"/>
      <c r="DE317" s="113"/>
      <c r="DF317" s="113"/>
      <c r="DG317" s="113"/>
      <c r="DH317" s="113"/>
      <c r="DI317" s="113"/>
      <c r="DJ317" s="113"/>
      <c r="DK317" s="113"/>
      <c r="DL317" s="113"/>
      <c r="DM317" s="113"/>
      <c r="DN317" s="113"/>
      <c r="DO317" s="113"/>
      <c r="DP317" s="113"/>
      <c r="DQ317" s="113"/>
      <c r="DR317" s="113"/>
      <c r="DS317" s="113"/>
      <c r="DT317" s="113"/>
      <c r="DU317" s="113"/>
      <c r="DV317" s="113"/>
      <c r="DW317" s="113"/>
      <c r="DX317" s="113"/>
      <c r="DY317" s="113"/>
      <c r="DZ317" s="113"/>
      <c r="EA317" s="113"/>
      <c r="EB317" s="113"/>
      <c r="EC317" s="113"/>
      <c r="ED317" s="113"/>
      <c r="EE317" s="113"/>
      <c r="EF317" s="113"/>
      <c r="EG317" s="113"/>
      <c r="EH317" s="113"/>
      <c r="EI317" s="113"/>
      <c r="EJ317" s="113"/>
      <c r="EK317" s="113"/>
      <c r="EL317" s="113"/>
      <c r="EM317" s="113"/>
      <c r="EN317" s="113"/>
      <c r="EO317" s="113"/>
      <c r="EP317" s="113"/>
      <c r="EQ317" s="113"/>
      <c r="ER317" s="113"/>
      <c r="ES317" s="113"/>
      <c r="ET317" s="113"/>
      <c r="EU317" s="113"/>
      <c r="EV317" s="113"/>
      <c r="EW317" s="113"/>
      <c r="EX317" s="113"/>
      <c r="EY317" s="113"/>
      <c r="EZ317" s="113"/>
      <c r="FA317" s="113"/>
      <c r="FB317" s="113"/>
      <c r="FC317" s="113"/>
      <c r="FD317" s="113"/>
      <c r="FE317" s="113"/>
      <c r="FF317" s="113"/>
      <c r="FG317" s="113"/>
      <c r="FH317" s="113"/>
      <c r="FI317" s="113"/>
      <c r="FJ317" s="113"/>
      <c r="FK317" s="113"/>
      <c r="FL317" s="113"/>
      <c r="FM317" s="113"/>
      <c r="FN317" s="113"/>
      <c r="FO317" s="113"/>
      <c r="FP317" s="113"/>
      <c r="FQ317" s="113"/>
      <c r="FR317" s="113"/>
      <c r="FS317" s="113"/>
      <c r="FT317" s="113"/>
      <c r="FU317" s="113"/>
      <c r="FV317" s="113"/>
      <c r="FW317" s="113"/>
      <c r="FX317" s="113"/>
      <c r="FY317" s="113"/>
      <c r="FZ317" s="113"/>
      <c r="GA317" s="113"/>
      <c r="GB317" s="113"/>
      <c r="GC317" s="113"/>
      <c r="GD317" s="113"/>
      <c r="GE317" s="113"/>
      <c r="GF317" s="113"/>
      <c r="GG317" s="113"/>
      <c r="GH317" s="113"/>
      <c r="GI317" s="113"/>
      <c r="GJ317" s="113"/>
      <c r="GK317" s="113"/>
      <c r="GL317" s="113"/>
      <c r="GM317" s="113"/>
    </row>
    <row r="318" spans="1:195" ht="11.25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/>
      <c r="AT318" s="113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/>
      <c r="BI318" s="113"/>
      <c r="BJ318" s="113"/>
      <c r="BK318" s="113"/>
      <c r="BL318" s="113"/>
      <c r="BM318" s="113"/>
      <c r="BN318" s="113"/>
      <c r="BO318" s="113"/>
      <c r="BP318" s="113"/>
      <c r="BQ318" s="113"/>
      <c r="BR318" s="113"/>
      <c r="BS318" s="113"/>
      <c r="BT318" s="113"/>
      <c r="BU318" s="113"/>
      <c r="BV318" s="113"/>
      <c r="BW318" s="113"/>
      <c r="BX318" s="113"/>
      <c r="BY318" s="113"/>
      <c r="BZ318" s="113"/>
      <c r="CA318" s="113"/>
      <c r="CB318" s="113"/>
      <c r="CC318" s="113"/>
      <c r="CD318" s="113"/>
      <c r="CE318" s="113"/>
      <c r="CF318" s="113"/>
      <c r="CG318" s="113"/>
      <c r="CH318" s="113"/>
      <c r="CI318" s="113"/>
      <c r="CJ318" s="113"/>
      <c r="CK318" s="113"/>
      <c r="CL318" s="113"/>
      <c r="CM318" s="113"/>
      <c r="CN318" s="113"/>
      <c r="CO318" s="113"/>
      <c r="CP318" s="113"/>
      <c r="CQ318" s="113"/>
      <c r="CR318" s="113"/>
      <c r="CS318" s="113"/>
      <c r="CT318" s="113"/>
      <c r="CU318" s="113"/>
      <c r="CV318" s="113"/>
      <c r="CW318" s="113"/>
      <c r="CX318" s="113"/>
      <c r="CY318" s="113"/>
      <c r="CZ318" s="113"/>
      <c r="DA318" s="113"/>
      <c r="DB318" s="113"/>
      <c r="DC318" s="113"/>
      <c r="DD318" s="113"/>
      <c r="DE318" s="113"/>
      <c r="DF318" s="113"/>
      <c r="DG318" s="113"/>
      <c r="DH318" s="113"/>
      <c r="DI318" s="113"/>
      <c r="DJ318" s="113"/>
      <c r="DK318" s="113"/>
      <c r="DL318" s="113"/>
      <c r="DM318" s="113"/>
      <c r="DN318" s="113"/>
      <c r="DO318" s="113"/>
      <c r="DP318" s="113"/>
      <c r="DQ318" s="113"/>
      <c r="DR318" s="113"/>
      <c r="DS318" s="113"/>
      <c r="DT318" s="113"/>
      <c r="DU318" s="113"/>
      <c r="DV318" s="113"/>
      <c r="DW318" s="113"/>
      <c r="DX318" s="113"/>
      <c r="DY318" s="113"/>
      <c r="DZ318" s="113"/>
      <c r="EA318" s="113"/>
      <c r="EB318" s="113"/>
      <c r="EC318" s="113"/>
      <c r="ED318" s="113"/>
      <c r="EE318" s="113"/>
      <c r="EF318" s="113"/>
      <c r="EG318" s="113"/>
      <c r="EH318" s="113"/>
      <c r="EI318" s="113"/>
      <c r="EJ318" s="113"/>
      <c r="EK318" s="113"/>
      <c r="EL318" s="113"/>
      <c r="EM318" s="113"/>
      <c r="EN318" s="113"/>
      <c r="EO318" s="113"/>
      <c r="EP318" s="113"/>
      <c r="EQ318" s="113"/>
      <c r="ER318" s="113"/>
      <c r="ES318" s="113"/>
      <c r="ET318" s="113"/>
      <c r="EU318" s="113"/>
      <c r="EV318" s="113"/>
      <c r="EW318" s="113"/>
      <c r="EX318" s="113"/>
      <c r="EY318" s="113"/>
      <c r="EZ318" s="113"/>
      <c r="FA318" s="113"/>
      <c r="FB318" s="113"/>
      <c r="FC318" s="113"/>
      <c r="FD318" s="113"/>
      <c r="FE318" s="113"/>
      <c r="FF318" s="113"/>
      <c r="FG318" s="113"/>
      <c r="FH318" s="113"/>
      <c r="FI318" s="113"/>
      <c r="FJ318" s="113"/>
      <c r="FK318" s="113"/>
      <c r="FL318" s="113"/>
      <c r="FM318" s="113"/>
      <c r="FN318" s="113"/>
      <c r="FO318" s="113"/>
      <c r="FP318" s="113"/>
      <c r="FQ318" s="113"/>
      <c r="FR318" s="113"/>
      <c r="FS318" s="113"/>
      <c r="FT318" s="113"/>
      <c r="FU318" s="113"/>
      <c r="FV318" s="113"/>
      <c r="FW318" s="113"/>
      <c r="FX318" s="113"/>
      <c r="FY318" s="113"/>
      <c r="FZ318" s="113"/>
      <c r="GA318" s="113"/>
      <c r="GB318" s="113"/>
      <c r="GC318" s="113"/>
      <c r="GD318" s="113"/>
      <c r="GE318" s="113"/>
      <c r="GF318" s="113"/>
      <c r="GG318" s="113"/>
      <c r="GH318" s="113"/>
      <c r="GI318" s="113"/>
      <c r="GJ318" s="113"/>
      <c r="GK318" s="113"/>
      <c r="GL318" s="113"/>
      <c r="GM318" s="113"/>
    </row>
    <row r="319" spans="1:195" ht="11.25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/>
      <c r="AT319" s="113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113"/>
      <c r="BI319" s="113"/>
      <c r="BJ319" s="113"/>
      <c r="BK319" s="113"/>
      <c r="BL319" s="113"/>
      <c r="BM319" s="113"/>
      <c r="BN319" s="113"/>
      <c r="BO319" s="113"/>
      <c r="BP319" s="113"/>
      <c r="BQ319" s="113"/>
      <c r="BR319" s="113"/>
      <c r="BS319" s="113"/>
      <c r="BT319" s="113"/>
      <c r="BU319" s="113"/>
      <c r="BV319" s="113"/>
      <c r="BW319" s="113"/>
      <c r="BX319" s="113"/>
      <c r="BY319" s="113"/>
      <c r="BZ319" s="113"/>
      <c r="CA319" s="113"/>
      <c r="CB319" s="113"/>
      <c r="CC319" s="113"/>
      <c r="CD319" s="113"/>
      <c r="CE319" s="113"/>
      <c r="CF319" s="113"/>
      <c r="CG319" s="113"/>
      <c r="CH319" s="113"/>
      <c r="CI319" s="113"/>
      <c r="CJ319" s="113"/>
      <c r="CK319" s="113"/>
      <c r="CL319" s="113"/>
      <c r="CM319" s="113"/>
      <c r="CN319" s="113"/>
      <c r="CO319" s="113"/>
      <c r="CP319" s="113"/>
      <c r="CQ319" s="113"/>
      <c r="CR319" s="113"/>
      <c r="CS319" s="113"/>
      <c r="CT319" s="113"/>
      <c r="CU319" s="113"/>
      <c r="CV319" s="113"/>
      <c r="CW319" s="113"/>
      <c r="CX319" s="113"/>
      <c r="CY319" s="113"/>
      <c r="CZ319" s="113"/>
      <c r="DA319" s="113"/>
      <c r="DB319" s="113"/>
      <c r="DC319" s="113"/>
      <c r="DD319" s="113"/>
      <c r="DE319" s="113"/>
      <c r="DF319" s="113"/>
      <c r="DG319" s="113"/>
      <c r="DH319" s="113"/>
      <c r="DI319" s="113"/>
      <c r="DJ319" s="113"/>
      <c r="DK319" s="113"/>
      <c r="DL319" s="113"/>
      <c r="DM319" s="113"/>
      <c r="DN319" s="113"/>
      <c r="DO319" s="113"/>
      <c r="DP319" s="113"/>
      <c r="DQ319" s="113"/>
      <c r="DR319" s="113"/>
      <c r="DS319" s="113"/>
      <c r="DT319" s="113"/>
      <c r="DU319" s="113"/>
      <c r="DV319" s="113"/>
      <c r="DW319" s="113"/>
      <c r="DX319" s="113"/>
      <c r="DY319" s="113"/>
      <c r="DZ319" s="113"/>
      <c r="EA319" s="113"/>
      <c r="EB319" s="113"/>
      <c r="EC319" s="113"/>
      <c r="ED319" s="113"/>
      <c r="EE319" s="113"/>
      <c r="EF319" s="113"/>
      <c r="EG319" s="113"/>
      <c r="EH319" s="113"/>
      <c r="EI319" s="113"/>
      <c r="EJ319" s="113"/>
      <c r="EK319" s="113"/>
      <c r="EL319" s="113"/>
      <c r="EM319" s="113"/>
      <c r="EN319" s="113"/>
      <c r="EO319" s="113"/>
      <c r="EP319" s="113"/>
      <c r="EQ319" s="113"/>
      <c r="ER319" s="113"/>
      <c r="ES319" s="113"/>
      <c r="ET319" s="113"/>
      <c r="EU319" s="113"/>
      <c r="EV319" s="113"/>
      <c r="EW319" s="113"/>
      <c r="EX319" s="113"/>
      <c r="EY319" s="113"/>
      <c r="EZ319" s="113"/>
      <c r="FA319" s="113"/>
      <c r="FB319" s="113"/>
      <c r="FC319" s="113"/>
      <c r="FD319" s="113"/>
      <c r="FE319" s="113"/>
      <c r="FF319" s="113"/>
      <c r="FG319" s="113"/>
      <c r="FH319" s="113"/>
      <c r="FI319" s="113"/>
      <c r="FJ319" s="113"/>
      <c r="FK319" s="113"/>
      <c r="FL319" s="113"/>
      <c r="FM319" s="113"/>
      <c r="FN319" s="113"/>
      <c r="FO319" s="113"/>
      <c r="FP319" s="113"/>
      <c r="FQ319" s="113"/>
      <c r="FR319" s="113"/>
      <c r="FS319" s="113"/>
      <c r="FT319" s="113"/>
      <c r="FU319" s="113"/>
      <c r="FV319" s="113"/>
      <c r="FW319" s="113"/>
      <c r="FX319" s="113"/>
      <c r="FY319" s="113"/>
      <c r="FZ319" s="113"/>
      <c r="GA319" s="113"/>
      <c r="GB319" s="113"/>
      <c r="GC319" s="113"/>
      <c r="GD319" s="113"/>
      <c r="GE319" s="113"/>
      <c r="GF319" s="113"/>
      <c r="GG319" s="113"/>
      <c r="GH319" s="113"/>
      <c r="GI319" s="113"/>
      <c r="GJ319" s="113"/>
      <c r="GK319" s="113"/>
      <c r="GL319" s="113"/>
      <c r="GM319" s="113"/>
    </row>
    <row r="320" spans="1:195" ht="11.25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/>
      <c r="AT320" s="113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113"/>
      <c r="BI320" s="113"/>
      <c r="BJ320" s="113"/>
      <c r="BK320" s="113"/>
      <c r="BL320" s="113"/>
      <c r="BM320" s="113"/>
      <c r="BN320" s="113"/>
      <c r="BO320" s="113"/>
      <c r="BP320" s="113"/>
      <c r="BQ320" s="113"/>
      <c r="BR320" s="113"/>
      <c r="BS320" s="113"/>
      <c r="BT320" s="113"/>
      <c r="BU320" s="113"/>
      <c r="BV320" s="113"/>
      <c r="BW320" s="113"/>
      <c r="BX320" s="113"/>
      <c r="BY320" s="113"/>
      <c r="BZ320" s="113"/>
      <c r="CA320" s="113"/>
      <c r="CB320" s="113"/>
      <c r="CC320" s="113"/>
      <c r="CD320" s="113"/>
      <c r="CE320" s="113"/>
      <c r="CF320" s="113"/>
      <c r="CG320" s="113"/>
      <c r="CH320" s="113"/>
      <c r="CI320" s="113"/>
      <c r="CJ320" s="113"/>
      <c r="CK320" s="113"/>
      <c r="CL320" s="113"/>
      <c r="CM320" s="113"/>
      <c r="CN320" s="113"/>
      <c r="CO320" s="113"/>
      <c r="CP320" s="113"/>
      <c r="CQ320" s="113"/>
      <c r="CR320" s="113"/>
      <c r="CS320" s="113"/>
      <c r="CT320" s="113"/>
      <c r="CU320" s="113"/>
      <c r="CV320" s="113"/>
      <c r="CW320" s="113"/>
      <c r="CX320" s="113"/>
      <c r="CY320" s="113"/>
      <c r="CZ320" s="113"/>
      <c r="DA320" s="113"/>
      <c r="DB320" s="113"/>
      <c r="DC320" s="113"/>
      <c r="DD320" s="113"/>
      <c r="DE320" s="113"/>
      <c r="DF320" s="113"/>
      <c r="DG320" s="113"/>
      <c r="DH320" s="113"/>
      <c r="DI320" s="113"/>
      <c r="DJ320" s="113"/>
      <c r="DK320" s="113"/>
      <c r="DL320" s="113"/>
      <c r="DM320" s="113"/>
      <c r="DN320" s="113"/>
      <c r="DO320" s="113"/>
      <c r="DP320" s="113"/>
      <c r="DQ320" s="113"/>
      <c r="DR320" s="113"/>
      <c r="DS320" s="113"/>
      <c r="DT320" s="113"/>
      <c r="DU320" s="113"/>
      <c r="DV320" s="113"/>
      <c r="DW320" s="113"/>
      <c r="DX320" s="113"/>
      <c r="DY320" s="113"/>
      <c r="DZ320" s="113"/>
      <c r="EA320" s="113"/>
      <c r="EB320" s="113"/>
      <c r="EC320" s="113"/>
      <c r="ED320" s="113"/>
      <c r="EE320" s="113"/>
      <c r="EF320" s="113"/>
      <c r="EG320" s="113"/>
      <c r="EH320" s="113"/>
      <c r="EI320" s="113"/>
      <c r="EJ320" s="113"/>
      <c r="EK320" s="113"/>
      <c r="EL320" s="113"/>
      <c r="EM320" s="113"/>
      <c r="EN320" s="113"/>
      <c r="EO320" s="113"/>
      <c r="EP320" s="113"/>
      <c r="EQ320" s="113"/>
      <c r="ER320" s="113"/>
      <c r="ES320" s="113"/>
      <c r="ET320" s="113"/>
      <c r="EU320" s="113"/>
      <c r="EV320" s="113"/>
      <c r="EW320" s="113"/>
      <c r="EX320" s="113"/>
      <c r="EY320" s="113"/>
      <c r="EZ320" s="113"/>
      <c r="FA320" s="113"/>
      <c r="FB320" s="113"/>
      <c r="FC320" s="113"/>
      <c r="FD320" s="113"/>
      <c r="FE320" s="113"/>
      <c r="FF320" s="113"/>
      <c r="FG320" s="113"/>
      <c r="FH320" s="113"/>
      <c r="FI320" s="113"/>
      <c r="FJ320" s="113"/>
      <c r="FK320" s="113"/>
      <c r="FL320" s="113"/>
      <c r="FM320" s="113"/>
      <c r="FN320" s="113"/>
      <c r="FO320" s="113"/>
      <c r="FP320" s="113"/>
      <c r="FQ320" s="113"/>
      <c r="FR320" s="113"/>
      <c r="FS320" s="113"/>
      <c r="FT320" s="113"/>
      <c r="FU320" s="113"/>
      <c r="FV320" s="113"/>
      <c r="FW320" s="113"/>
      <c r="FX320" s="113"/>
      <c r="FY320" s="113"/>
      <c r="FZ320" s="113"/>
      <c r="GA320" s="113"/>
      <c r="GB320" s="113"/>
      <c r="GC320" s="113"/>
      <c r="GD320" s="113"/>
      <c r="GE320" s="113"/>
      <c r="GF320" s="113"/>
      <c r="GG320" s="113"/>
      <c r="GH320" s="113"/>
      <c r="GI320" s="113"/>
      <c r="GJ320" s="113"/>
      <c r="GK320" s="113"/>
      <c r="GL320" s="113"/>
      <c r="GM320" s="113"/>
    </row>
    <row r="321" spans="1:195" ht="11.25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/>
      <c r="AT321" s="113"/>
      <c r="AU321" s="113"/>
      <c r="AV321" s="113"/>
      <c r="AW321" s="113"/>
      <c r="AX321" s="113"/>
      <c r="AY321" s="113"/>
      <c r="AZ321" s="113"/>
      <c r="BA321" s="113"/>
      <c r="BB321" s="113"/>
      <c r="BC321" s="113"/>
      <c r="BD321" s="113"/>
      <c r="BE321" s="113"/>
      <c r="BF321" s="113"/>
      <c r="BG321" s="113"/>
      <c r="BH321" s="113"/>
      <c r="BI321" s="113"/>
      <c r="BJ321" s="113"/>
      <c r="BK321" s="113"/>
      <c r="BL321" s="113"/>
      <c r="BM321" s="113"/>
      <c r="BN321" s="113"/>
      <c r="BO321" s="113"/>
      <c r="BP321" s="113"/>
      <c r="BQ321" s="113"/>
      <c r="BR321" s="113"/>
      <c r="BS321" s="113"/>
      <c r="BT321" s="113"/>
      <c r="BU321" s="113"/>
      <c r="BV321" s="113"/>
      <c r="BW321" s="113"/>
      <c r="BX321" s="113"/>
      <c r="BY321" s="113"/>
      <c r="BZ321" s="113"/>
      <c r="CA321" s="113"/>
      <c r="CB321" s="113"/>
      <c r="CC321" s="113"/>
      <c r="CD321" s="113"/>
      <c r="CE321" s="113"/>
      <c r="CF321" s="113"/>
      <c r="CG321" s="113"/>
      <c r="CH321" s="113"/>
      <c r="CI321" s="113"/>
      <c r="CJ321" s="113"/>
      <c r="CK321" s="113"/>
      <c r="CL321" s="113"/>
      <c r="CM321" s="113"/>
      <c r="CN321" s="113"/>
      <c r="CO321" s="113"/>
      <c r="CP321" s="113"/>
      <c r="CQ321" s="113"/>
      <c r="CR321" s="113"/>
      <c r="CS321" s="113"/>
      <c r="CT321" s="113"/>
      <c r="CU321" s="113"/>
      <c r="CV321" s="113"/>
      <c r="CW321" s="113"/>
      <c r="CX321" s="113"/>
      <c r="CY321" s="113"/>
      <c r="CZ321" s="113"/>
      <c r="DA321" s="113"/>
      <c r="DB321" s="113"/>
      <c r="DC321" s="113"/>
      <c r="DD321" s="113"/>
      <c r="DE321" s="113"/>
      <c r="DF321" s="113"/>
      <c r="DG321" s="113"/>
      <c r="DH321" s="113"/>
      <c r="DI321" s="113"/>
      <c r="DJ321" s="113"/>
      <c r="DK321" s="113"/>
      <c r="DL321" s="113"/>
      <c r="DM321" s="113"/>
      <c r="DN321" s="113"/>
      <c r="DO321" s="113"/>
      <c r="DP321" s="113"/>
      <c r="DQ321" s="113"/>
      <c r="DR321" s="113"/>
      <c r="DS321" s="113"/>
      <c r="DT321" s="113"/>
      <c r="DU321" s="113"/>
      <c r="DV321" s="113"/>
      <c r="DW321" s="113"/>
      <c r="DX321" s="113"/>
      <c r="DY321" s="113"/>
      <c r="DZ321" s="113"/>
      <c r="EA321" s="113"/>
      <c r="EB321" s="113"/>
      <c r="EC321" s="113"/>
      <c r="ED321" s="113"/>
      <c r="EE321" s="113"/>
      <c r="EF321" s="113"/>
      <c r="EG321" s="113"/>
      <c r="EH321" s="113"/>
      <c r="EI321" s="113"/>
      <c r="EJ321" s="113"/>
      <c r="EK321" s="113"/>
      <c r="EL321" s="113"/>
      <c r="EM321" s="113"/>
      <c r="EN321" s="113"/>
      <c r="EO321" s="113"/>
      <c r="EP321" s="113"/>
      <c r="EQ321" s="113"/>
      <c r="ER321" s="113"/>
      <c r="ES321" s="113"/>
      <c r="ET321" s="113"/>
      <c r="EU321" s="113"/>
      <c r="EV321" s="113"/>
      <c r="EW321" s="113"/>
      <c r="EX321" s="113"/>
      <c r="EY321" s="113"/>
      <c r="EZ321" s="113"/>
      <c r="FA321" s="113"/>
      <c r="FB321" s="113"/>
      <c r="FC321" s="113"/>
      <c r="FD321" s="113"/>
      <c r="FE321" s="113"/>
      <c r="FF321" s="113"/>
      <c r="FG321" s="113"/>
      <c r="FH321" s="113"/>
      <c r="FI321" s="113"/>
      <c r="FJ321" s="113"/>
      <c r="FK321" s="113"/>
      <c r="FL321" s="113"/>
      <c r="FM321" s="113"/>
      <c r="FN321" s="113"/>
      <c r="FO321" s="113"/>
      <c r="FP321" s="113"/>
      <c r="FQ321" s="113"/>
      <c r="FR321" s="113"/>
      <c r="FS321" s="113"/>
      <c r="FT321" s="113"/>
      <c r="FU321" s="113"/>
      <c r="FV321" s="113"/>
      <c r="FW321" s="113"/>
      <c r="FX321" s="113"/>
      <c r="FY321" s="113"/>
      <c r="FZ321" s="113"/>
      <c r="GA321" s="113"/>
      <c r="GB321" s="113"/>
      <c r="GC321" s="113"/>
      <c r="GD321" s="113"/>
      <c r="GE321" s="113"/>
      <c r="GF321" s="113"/>
      <c r="GG321" s="113"/>
      <c r="GH321" s="113"/>
      <c r="GI321" s="113"/>
      <c r="GJ321" s="113"/>
      <c r="GK321" s="113"/>
      <c r="GL321" s="113"/>
      <c r="GM321" s="113"/>
    </row>
    <row r="322" spans="1:195" ht="11.25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/>
      <c r="AT322" s="113"/>
      <c r="AU322" s="113"/>
      <c r="AV322" s="113"/>
      <c r="AW322" s="113"/>
      <c r="AX322" s="113"/>
      <c r="AY322" s="113"/>
      <c r="AZ322" s="113"/>
      <c r="BA322" s="113"/>
      <c r="BB322" s="113"/>
      <c r="BC322" s="113"/>
      <c r="BD322" s="113"/>
      <c r="BE322" s="113"/>
      <c r="BF322" s="113"/>
      <c r="BG322" s="113"/>
      <c r="BH322" s="113"/>
      <c r="BI322" s="113"/>
      <c r="BJ322" s="113"/>
      <c r="BK322" s="113"/>
      <c r="BL322" s="113"/>
      <c r="BM322" s="113"/>
      <c r="BN322" s="113"/>
      <c r="BO322" s="113"/>
      <c r="BP322" s="113"/>
      <c r="BQ322" s="113"/>
      <c r="BR322" s="113"/>
      <c r="BS322" s="113"/>
      <c r="BT322" s="113"/>
      <c r="BU322" s="113"/>
      <c r="BV322" s="113"/>
      <c r="BW322" s="113"/>
      <c r="BX322" s="113"/>
      <c r="BY322" s="113"/>
      <c r="BZ322" s="113"/>
      <c r="CA322" s="113"/>
      <c r="CB322" s="113"/>
      <c r="CC322" s="113"/>
      <c r="CD322" s="113"/>
      <c r="CE322" s="113"/>
      <c r="CF322" s="113"/>
      <c r="CG322" s="113"/>
      <c r="CH322" s="113"/>
      <c r="CI322" s="113"/>
      <c r="CJ322" s="113"/>
      <c r="CK322" s="113"/>
      <c r="CL322" s="113"/>
      <c r="CM322" s="113"/>
      <c r="CN322" s="113"/>
      <c r="CO322" s="113"/>
      <c r="CP322" s="113"/>
      <c r="CQ322" s="113"/>
      <c r="CR322" s="113"/>
      <c r="CS322" s="113"/>
      <c r="CT322" s="113"/>
      <c r="CU322" s="113"/>
      <c r="CV322" s="113"/>
      <c r="CW322" s="113"/>
      <c r="CX322" s="113"/>
      <c r="CY322" s="113"/>
      <c r="CZ322" s="113"/>
      <c r="DA322" s="113"/>
      <c r="DB322" s="113"/>
      <c r="DC322" s="113"/>
      <c r="DD322" s="113"/>
      <c r="DE322" s="113"/>
      <c r="DF322" s="113"/>
      <c r="DG322" s="113"/>
      <c r="DH322" s="113"/>
      <c r="DI322" s="113"/>
      <c r="DJ322" s="113"/>
      <c r="DK322" s="113"/>
      <c r="DL322" s="113"/>
      <c r="DM322" s="113"/>
      <c r="DN322" s="113"/>
      <c r="DO322" s="113"/>
      <c r="DP322" s="113"/>
      <c r="DQ322" s="113"/>
      <c r="DR322" s="113"/>
      <c r="DS322" s="113"/>
      <c r="DT322" s="113"/>
      <c r="DU322" s="113"/>
      <c r="DV322" s="113"/>
      <c r="DW322" s="113"/>
      <c r="DX322" s="113"/>
      <c r="DY322" s="113"/>
      <c r="DZ322" s="113"/>
      <c r="EA322" s="113"/>
      <c r="EB322" s="113"/>
      <c r="EC322" s="113"/>
      <c r="ED322" s="113"/>
      <c r="EE322" s="113"/>
      <c r="EF322" s="113"/>
      <c r="EG322" s="113"/>
      <c r="EH322" s="113"/>
      <c r="EI322" s="113"/>
      <c r="EJ322" s="113"/>
      <c r="EK322" s="113"/>
      <c r="EL322" s="113"/>
      <c r="EM322" s="113"/>
      <c r="EN322" s="113"/>
      <c r="EO322" s="113"/>
      <c r="EP322" s="113"/>
      <c r="EQ322" s="113"/>
      <c r="ER322" s="113"/>
      <c r="ES322" s="113"/>
      <c r="ET322" s="113"/>
      <c r="EU322" s="113"/>
      <c r="EV322" s="113"/>
      <c r="EW322" s="113"/>
      <c r="EX322" s="113"/>
      <c r="EY322" s="113"/>
      <c r="EZ322" s="113"/>
      <c r="FA322" s="113"/>
      <c r="FB322" s="113"/>
      <c r="FC322" s="113"/>
      <c r="FD322" s="113"/>
      <c r="FE322" s="113"/>
      <c r="FF322" s="113"/>
      <c r="FG322" s="113"/>
      <c r="FH322" s="113"/>
      <c r="FI322" s="113"/>
      <c r="FJ322" s="113"/>
      <c r="FK322" s="113"/>
      <c r="FL322" s="113"/>
      <c r="FM322" s="113"/>
      <c r="FN322" s="113"/>
      <c r="FO322" s="113"/>
      <c r="FP322" s="113"/>
      <c r="FQ322" s="113"/>
      <c r="FR322" s="113"/>
      <c r="FS322" s="113"/>
      <c r="FT322" s="113"/>
      <c r="FU322" s="113"/>
      <c r="FV322" s="113"/>
      <c r="FW322" s="113"/>
      <c r="FX322" s="113"/>
      <c r="FY322" s="113"/>
      <c r="FZ322" s="113"/>
      <c r="GA322" s="113"/>
      <c r="GB322" s="113"/>
      <c r="GC322" s="113"/>
      <c r="GD322" s="113"/>
      <c r="GE322" s="113"/>
      <c r="GF322" s="113"/>
      <c r="GG322" s="113"/>
      <c r="GH322" s="113"/>
      <c r="GI322" s="113"/>
      <c r="GJ322" s="113"/>
      <c r="GK322" s="113"/>
      <c r="GL322" s="113"/>
      <c r="GM322" s="113"/>
    </row>
    <row r="323" spans="1:195" ht="11.25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/>
      <c r="AT323" s="113"/>
      <c r="AU323" s="113"/>
      <c r="AV323" s="113"/>
      <c r="AW323" s="113"/>
      <c r="AX323" s="113"/>
      <c r="AY323" s="113"/>
      <c r="AZ323" s="113"/>
      <c r="BA323" s="113"/>
      <c r="BB323" s="113"/>
      <c r="BC323" s="113"/>
      <c r="BD323" s="113"/>
      <c r="BE323" s="113"/>
      <c r="BF323" s="113"/>
      <c r="BG323" s="113"/>
      <c r="BH323" s="113"/>
      <c r="BI323" s="113"/>
      <c r="BJ323" s="113"/>
      <c r="BK323" s="113"/>
      <c r="BL323" s="113"/>
      <c r="BM323" s="113"/>
      <c r="BN323" s="113"/>
      <c r="BO323" s="113"/>
      <c r="BP323" s="113"/>
      <c r="BQ323" s="113"/>
      <c r="BR323" s="113"/>
      <c r="BS323" s="113"/>
      <c r="BT323" s="113"/>
      <c r="BU323" s="113"/>
      <c r="BV323" s="113"/>
      <c r="BW323" s="113"/>
      <c r="BX323" s="113"/>
      <c r="BY323" s="113"/>
      <c r="BZ323" s="113"/>
      <c r="CA323" s="113"/>
      <c r="CB323" s="113"/>
      <c r="CC323" s="113"/>
      <c r="CD323" s="113"/>
      <c r="CE323" s="113"/>
      <c r="CF323" s="113"/>
      <c r="CG323" s="113"/>
      <c r="CH323" s="113"/>
      <c r="CI323" s="113"/>
      <c r="CJ323" s="113"/>
      <c r="CK323" s="113"/>
      <c r="CL323" s="113"/>
      <c r="CM323" s="113"/>
      <c r="CN323" s="113"/>
      <c r="CO323" s="113"/>
      <c r="CP323" s="113"/>
      <c r="CQ323" s="113"/>
      <c r="CR323" s="113"/>
      <c r="CS323" s="113"/>
      <c r="CT323" s="113"/>
      <c r="CU323" s="113"/>
      <c r="CV323" s="113"/>
      <c r="CW323" s="113"/>
      <c r="CX323" s="113"/>
      <c r="CY323" s="113"/>
      <c r="CZ323" s="113"/>
      <c r="DA323" s="113"/>
      <c r="DB323" s="113"/>
      <c r="DC323" s="113"/>
      <c r="DD323" s="113"/>
      <c r="DE323" s="113"/>
      <c r="DF323" s="113"/>
      <c r="DG323" s="113"/>
      <c r="DH323" s="113"/>
      <c r="DI323" s="113"/>
      <c r="DJ323" s="113"/>
      <c r="DK323" s="113"/>
      <c r="DL323" s="113"/>
      <c r="DM323" s="113"/>
      <c r="DN323" s="113"/>
      <c r="DO323" s="113"/>
      <c r="DP323" s="113"/>
      <c r="DQ323" s="113"/>
      <c r="DR323" s="113"/>
      <c r="DS323" s="113"/>
      <c r="DT323" s="113"/>
      <c r="DU323" s="113"/>
      <c r="DV323" s="113"/>
      <c r="DW323" s="113"/>
      <c r="DX323" s="113"/>
      <c r="DY323" s="113"/>
      <c r="DZ323" s="113"/>
      <c r="EA323" s="113"/>
      <c r="EB323" s="113"/>
      <c r="EC323" s="113"/>
      <c r="ED323" s="113"/>
      <c r="EE323" s="113"/>
      <c r="EF323" s="113"/>
      <c r="EG323" s="113"/>
      <c r="EH323" s="113"/>
      <c r="EI323" s="113"/>
      <c r="EJ323" s="113"/>
      <c r="EK323" s="113"/>
      <c r="EL323" s="113"/>
      <c r="EM323" s="113"/>
      <c r="EN323" s="113"/>
      <c r="EO323" s="113"/>
      <c r="EP323" s="113"/>
      <c r="EQ323" s="113"/>
      <c r="ER323" s="113"/>
      <c r="ES323" s="113"/>
      <c r="ET323" s="113"/>
      <c r="EU323" s="113"/>
      <c r="EV323" s="113"/>
      <c r="EW323" s="113"/>
      <c r="EX323" s="113"/>
      <c r="EY323" s="113"/>
      <c r="EZ323" s="113"/>
      <c r="FA323" s="113"/>
      <c r="FB323" s="113"/>
      <c r="FC323" s="113"/>
      <c r="FD323" s="113"/>
      <c r="FE323" s="113"/>
      <c r="FF323" s="113"/>
      <c r="FG323" s="113"/>
      <c r="FH323" s="113"/>
      <c r="FI323" s="113"/>
      <c r="FJ323" s="113"/>
      <c r="FK323" s="113"/>
      <c r="FL323" s="113"/>
      <c r="FM323" s="113"/>
      <c r="FN323" s="113"/>
      <c r="FO323" s="113"/>
      <c r="FP323" s="113"/>
      <c r="FQ323" s="113"/>
      <c r="FR323" s="113"/>
      <c r="FS323" s="113"/>
      <c r="FT323" s="113"/>
      <c r="FU323" s="113"/>
      <c r="FV323" s="113"/>
      <c r="FW323" s="113"/>
      <c r="FX323" s="113"/>
      <c r="FY323" s="113"/>
      <c r="FZ323" s="113"/>
      <c r="GA323" s="113"/>
      <c r="GB323" s="113"/>
      <c r="GC323" s="113"/>
      <c r="GD323" s="113"/>
      <c r="GE323" s="113"/>
      <c r="GF323" s="113"/>
      <c r="GG323" s="113"/>
      <c r="GH323" s="113"/>
      <c r="GI323" s="113"/>
      <c r="GJ323" s="113"/>
      <c r="GK323" s="113"/>
      <c r="GL323" s="113"/>
      <c r="GM323" s="113"/>
    </row>
    <row r="324" spans="1:195" ht="11.25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/>
      <c r="AT324" s="113"/>
      <c r="AU324" s="113"/>
      <c r="AV324" s="113"/>
      <c r="AW324" s="113"/>
      <c r="AX324" s="113"/>
      <c r="AY324" s="113"/>
      <c r="AZ324" s="113"/>
      <c r="BA324" s="113"/>
      <c r="BB324" s="113"/>
      <c r="BC324" s="113"/>
      <c r="BD324" s="113"/>
      <c r="BE324" s="113"/>
      <c r="BF324" s="113"/>
      <c r="BG324" s="113"/>
      <c r="BH324" s="113"/>
      <c r="BI324" s="113"/>
      <c r="BJ324" s="113"/>
      <c r="BK324" s="113"/>
      <c r="BL324" s="113"/>
      <c r="BM324" s="113"/>
      <c r="BN324" s="113"/>
      <c r="BO324" s="113"/>
      <c r="BP324" s="113"/>
      <c r="BQ324" s="113"/>
      <c r="BR324" s="113"/>
      <c r="BS324" s="113"/>
      <c r="BT324" s="113"/>
      <c r="BU324" s="113"/>
      <c r="BV324" s="113"/>
      <c r="BW324" s="113"/>
      <c r="BX324" s="113"/>
      <c r="BY324" s="113"/>
      <c r="BZ324" s="113"/>
      <c r="CA324" s="113"/>
      <c r="CB324" s="113"/>
      <c r="CC324" s="113"/>
      <c r="CD324" s="113"/>
      <c r="CE324" s="113"/>
      <c r="CF324" s="113"/>
      <c r="CG324" s="113"/>
      <c r="CH324" s="113"/>
      <c r="CI324" s="113"/>
      <c r="CJ324" s="113"/>
      <c r="CK324" s="113"/>
      <c r="CL324" s="113"/>
      <c r="CM324" s="113"/>
      <c r="CN324" s="113"/>
      <c r="CO324" s="113"/>
      <c r="CP324" s="113"/>
      <c r="CQ324" s="113"/>
      <c r="CR324" s="113"/>
      <c r="CS324" s="113"/>
      <c r="CT324" s="113"/>
      <c r="CU324" s="113"/>
      <c r="CV324" s="113"/>
      <c r="CW324" s="113"/>
      <c r="CX324" s="113"/>
      <c r="CY324" s="113"/>
      <c r="CZ324" s="113"/>
      <c r="DA324" s="113"/>
      <c r="DB324" s="113"/>
      <c r="DC324" s="113"/>
      <c r="DD324" s="113"/>
      <c r="DE324" s="113"/>
      <c r="DF324" s="113"/>
      <c r="DG324" s="113"/>
      <c r="DH324" s="113"/>
      <c r="DI324" s="113"/>
      <c r="DJ324" s="113"/>
      <c r="DK324" s="113"/>
      <c r="DL324" s="113"/>
      <c r="DM324" s="113"/>
      <c r="DN324" s="113"/>
      <c r="DO324" s="113"/>
      <c r="DP324" s="113"/>
      <c r="DQ324" s="113"/>
      <c r="DR324" s="113"/>
      <c r="DS324" s="113"/>
      <c r="DT324" s="113"/>
      <c r="DU324" s="113"/>
      <c r="DV324" s="113"/>
      <c r="DW324" s="113"/>
      <c r="DX324" s="113"/>
      <c r="DY324" s="113"/>
      <c r="DZ324" s="113"/>
      <c r="EA324" s="113"/>
      <c r="EB324" s="113"/>
      <c r="EC324" s="113"/>
      <c r="ED324" s="113"/>
      <c r="EE324" s="113"/>
      <c r="EF324" s="113"/>
      <c r="EG324" s="113"/>
      <c r="EH324" s="113"/>
      <c r="EI324" s="113"/>
      <c r="EJ324" s="113"/>
      <c r="EK324" s="113"/>
      <c r="EL324" s="113"/>
      <c r="EM324" s="113"/>
      <c r="EN324" s="113"/>
      <c r="EO324" s="113"/>
      <c r="EP324" s="113"/>
      <c r="EQ324" s="113"/>
      <c r="ER324" s="113"/>
      <c r="ES324" s="113"/>
      <c r="ET324" s="113"/>
      <c r="EU324" s="113"/>
      <c r="EV324" s="113"/>
      <c r="EW324" s="113"/>
      <c r="EX324" s="113"/>
      <c r="EY324" s="113"/>
      <c r="EZ324" s="113"/>
      <c r="FA324" s="113"/>
      <c r="FB324" s="113"/>
      <c r="FC324" s="113"/>
      <c r="FD324" s="113"/>
      <c r="FE324" s="113"/>
      <c r="FF324" s="113"/>
      <c r="FG324" s="113"/>
      <c r="FH324" s="113"/>
      <c r="FI324" s="113"/>
      <c r="FJ324" s="113"/>
      <c r="FK324" s="113"/>
      <c r="FL324" s="113"/>
      <c r="FM324" s="113"/>
      <c r="FN324" s="113"/>
      <c r="FO324" s="113"/>
      <c r="FP324" s="113"/>
      <c r="FQ324" s="113"/>
      <c r="FR324" s="113"/>
      <c r="FS324" s="113"/>
      <c r="FT324" s="113"/>
      <c r="FU324" s="113"/>
      <c r="FV324" s="113"/>
      <c r="FW324" s="113"/>
      <c r="FX324" s="113"/>
      <c r="FY324" s="113"/>
      <c r="FZ324" s="113"/>
      <c r="GA324" s="113"/>
      <c r="GB324" s="113"/>
      <c r="GC324" s="113"/>
      <c r="GD324" s="113"/>
      <c r="GE324" s="113"/>
      <c r="GF324" s="113"/>
      <c r="GG324" s="113"/>
      <c r="GH324" s="113"/>
      <c r="GI324" s="113"/>
      <c r="GJ324" s="113"/>
      <c r="GK324" s="113"/>
      <c r="GL324" s="113"/>
      <c r="GM324" s="113"/>
    </row>
    <row r="325" spans="1:195" ht="11.25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3"/>
      <c r="AT325" s="113"/>
      <c r="AU325" s="113"/>
      <c r="AV325" s="113"/>
      <c r="AW325" s="113"/>
      <c r="AX325" s="113"/>
      <c r="AY325" s="113"/>
      <c r="AZ325" s="113"/>
      <c r="BA325" s="113"/>
      <c r="BB325" s="113"/>
      <c r="BC325" s="113"/>
      <c r="BD325" s="113"/>
      <c r="BE325" s="113"/>
      <c r="BF325" s="113"/>
      <c r="BG325" s="113"/>
      <c r="BH325" s="113"/>
      <c r="BI325" s="113"/>
      <c r="BJ325" s="113"/>
      <c r="BK325" s="113"/>
      <c r="BL325" s="113"/>
      <c r="BM325" s="113"/>
      <c r="BN325" s="113"/>
      <c r="BO325" s="113"/>
      <c r="BP325" s="113"/>
      <c r="BQ325" s="113"/>
      <c r="BR325" s="113"/>
      <c r="BS325" s="113"/>
      <c r="BT325" s="113"/>
      <c r="BU325" s="113"/>
      <c r="BV325" s="113"/>
      <c r="BW325" s="113"/>
      <c r="BX325" s="113"/>
      <c r="BY325" s="113"/>
      <c r="BZ325" s="113"/>
      <c r="CA325" s="113"/>
      <c r="CB325" s="113"/>
      <c r="CC325" s="113"/>
      <c r="CD325" s="113"/>
      <c r="CE325" s="113"/>
      <c r="CF325" s="113"/>
      <c r="CG325" s="113"/>
      <c r="CH325" s="113"/>
      <c r="CI325" s="113"/>
      <c r="CJ325" s="113"/>
      <c r="CK325" s="113"/>
      <c r="CL325" s="113"/>
      <c r="CM325" s="113"/>
      <c r="CN325" s="113"/>
      <c r="CO325" s="113"/>
      <c r="CP325" s="113"/>
      <c r="CQ325" s="113"/>
      <c r="CR325" s="113"/>
      <c r="CS325" s="113"/>
      <c r="CT325" s="113"/>
      <c r="CU325" s="113"/>
      <c r="CV325" s="113"/>
      <c r="CW325" s="113"/>
      <c r="CX325" s="113"/>
      <c r="CY325" s="113"/>
      <c r="CZ325" s="113"/>
      <c r="DA325" s="113"/>
      <c r="DB325" s="113"/>
      <c r="DC325" s="113"/>
      <c r="DD325" s="113"/>
      <c r="DE325" s="113"/>
      <c r="DF325" s="113"/>
      <c r="DG325" s="113"/>
      <c r="DH325" s="113"/>
      <c r="DI325" s="113"/>
      <c r="DJ325" s="113"/>
      <c r="DK325" s="113"/>
      <c r="DL325" s="113"/>
      <c r="DM325" s="113"/>
      <c r="DN325" s="113"/>
      <c r="DO325" s="113"/>
      <c r="DP325" s="113"/>
      <c r="DQ325" s="113"/>
      <c r="DR325" s="113"/>
      <c r="DS325" s="113"/>
      <c r="DT325" s="113"/>
      <c r="DU325" s="113"/>
      <c r="DV325" s="113"/>
      <c r="DW325" s="113"/>
      <c r="DX325" s="113"/>
      <c r="DY325" s="113"/>
      <c r="DZ325" s="113"/>
      <c r="EA325" s="113"/>
      <c r="EB325" s="113"/>
      <c r="EC325" s="113"/>
      <c r="ED325" s="113"/>
      <c r="EE325" s="113"/>
      <c r="EF325" s="113"/>
      <c r="EG325" s="113"/>
      <c r="EH325" s="113"/>
      <c r="EI325" s="113"/>
      <c r="EJ325" s="113"/>
      <c r="EK325" s="113"/>
      <c r="EL325" s="113"/>
      <c r="EM325" s="113"/>
      <c r="EN325" s="113"/>
      <c r="EO325" s="113"/>
      <c r="EP325" s="113"/>
      <c r="EQ325" s="113"/>
      <c r="ER325" s="113"/>
      <c r="ES325" s="113"/>
      <c r="ET325" s="113"/>
      <c r="EU325" s="113"/>
      <c r="EV325" s="113"/>
      <c r="EW325" s="113"/>
      <c r="EX325" s="113"/>
      <c r="EY325" s="113"/>
      <c r="EZ325" s="113"/>
      <c r="FA325" s="113"/>
      <c r="FB325" s="113"/>
      <c r="FC325" s="113"/>
      <c r="FD325" s="113"/>
      <c r="FE325" s="113"/>
      <c r="FF325" s="113"/>
      <c r="FG325" s="113"/>
      <c r="FH325" s="113"/>
      <c r="FI325" s="113"/>
      <c r="FJ325" s="113"/>
      <c r="FK325" s="113"/>
      <c r="FL325" s="113"/>
      <c r="FM325" s="113"/>
      <c r="FN325" s="113"/>
      <c r="FO325" s="113"/>
      <c r="FP325" s="113"/>
      <c r="FQ325" s="113"/>
      <c r="FR325" s="113"/>
      <c r="FS325" s="113"/>
      <c r="FT325" s="113"/>
      <c r="FU325" s="113"/>
      <c r="FV325" s="113"/>
      <c r="FW325" s="113"/>
      <c r="FX325" s="113"/>
      <c r="FY325" s="113"/>
      <c r="FZ325" s="113"/>
      <c r="GA325" s="113"/>
      <c r="GB325" s="113"/>
      <c r="GC325" s="113"/>
      <c r="GD325" s="113"/>
      <c r="GE325" s="113"/>
      <c r="GF325" s="113"/>
      <c r="GG325" s="113"/>
      <c r="GH325" s="113"/>
      <c r="GI325" s="113"/>
      <c r="GJ325" s="113"/>
      <c r="GK325" s="113"/>
      <c r="GL325" s="113"/>
      <c r="GM325" s="113"/>
    </row>
    <row r="326" spans="1:195" ht="11.25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3"/>
      <c r="AT326" s="113"/>
      <c r="AU326" s="113"/>
      <c r="AV326" s="113"/>
      <c r="AW326" s="113"/>
      <c r="AX326" s="113"/>
      <c r="AY326" s="113"/>
      <c r="AZ326" s="113"/>
      <c r="BA326" s="113"/>
      <c r="BB326" s="113"/>
      <c r="BC326" s="113"/>
      <c r="BD326" s="113"/>
      <c r="BE326" s="113"/>
      <c r="BF326" s="113"/>
      <c r="BG326" s="113"/>
      <c r="BH326" s="113"/>
      <c r="BI326" s="113"/>
      <c r="BJ326" s="113"/>
      <c r="BK326" s="113"/>
      <c r="BL326" s="113"/>
      <c r="BM326" s="113"/>
      <c r="BN326" s="113"/>
      <c r="BO326" s="113"/>
      <c r="BP326" s="113"/>
      <c r="BQ326" s="113"/>
      <c r="BR326" s="113"/>
      <c r="BS326" s="113"/>
      <c r="BT326" s="113"/>
      <c r="BU326" s="113"/>
      <c r="BV326" s="113"/>
      <c r="BW326" s="113"/>
      <c r="BX326" s="113"/>
      <c r="BY326" s="113"/>
      <c r="BZ326" s="113"/>
      <c r="CA326" s="113"/>
      <c r="CB326" s="113"/>
      <c r="CC326" s="113"/>
      <c r="CD326" s="113"/>
      <c r="CE326" s="113"/>
      <c r="CF326" s="113"/>
      <c r="CG326" s="113"/>
      <c r="CH326" s="113"/>
      <c r="CI326" s="113"/>
      <c r="CJ326" s="113"/>
      <c r="CK326" s="113"/>
      <c r="CL326" s="113"/>
      <c r="CM326" s="113"/>
      <c r="CN326" s="113"/>
      <c r="CO326" s="113"/>
      <c r="CP326" s="113"/>
      <c r="CQ326" s="113"/>
      <c r="CR326" s="113"/>
      <c r="CS326" s="113"/>
      <c r="CT326" s="113"/>
      <c r="CU326" s="113"/>
      <c r="CV326" s="113"/>
      <c r="CW326" s="113"/>
      <c r="CX326" s="113"/>
      <c r="CY326" s="113"/>
      <c r="CZ326" s="113"/>
      <c r="DA326" s="113"/>
      <c r="DB326" s="113"/>
      <c r="DC326" s="113"/>
      <c r="DD326" s="113"/>
      <c r="DE326" s="113"/>
      <c r="DF326" s="113"/>
      <c r="DG326" s="113"/>
      <c r="DH326" s="113"/>
      <c r="DI326" s="113"/>
      <c r="DJ326" s="113"/>
      <c r="DK326" s="113"/>
      <c r="DL326" s="113"/>
      <c r="DM326" s="113"/>
      <c r="DN326" s="113"/>
      <c r="DO326" s="113"/>
      <c r="DP326" s="113"/>
      <c r="DQ326" s="113"/>
      <c r="DR326" s="113"/>
      <c r="DS326" s="113"/>
      <c r="DT326" s="113"/>
      <c r="DU326" s="113"/>
      <c r="DV326" s="113"/>
      <c r="DW326" s="113"/>
      <c r="DX326" s="113"/>
      <c r="DY326" s="113"/>
      <c r="DZ326" s="113"/>
      <c r="EA326" s="113"/>
      <c r="EB326" s="113"/>
      <c r="EC326" s="113"/>
      <c r="ED326" s="113"/>
      <c r="EE326" s="113"/>
      <c r="EF326" s="113"/>
      <c r="EG326" s="113"/>
      <c r="EH326" s="113"/>
      <c r="EI326" s="113"/>
      <c r="EJ326" s="113"/>
      <c r="EK326" s="113"/>
      <c r="EL326" s="113"/>
      <c r="EM326" s="113"/>
      <c r="EN326" s="113"/>
      <c r="EO326" s="113"/>
      <c r="EP326" s="113"/>
      <c r="EQ326" s="113"/>
      <c r="ER326" s="113"/>
      <c r="ES326" s="113"/>
      <c r="ET326" s="113"/>
      <c r="EU326" s="113"/>
      <c r="EV326" s="113"/>
      <c r="EW326" s="113"/>
      <c r="EX326" s="113"/>
      <c r="EY326" s="113"/>
      <c r="EZ326" s="113"/>
      <c r="FA326" s="113"/>
      <c r="FB326" s="113"/>
      <c r="FC326" s="113"/>
      <c r="FD326" s="113"/>
      <c r="FE326" s="113"/>
      <c r="FF326" s="113"/>
      <c r="FG326" s="113"/>
      <c r="FH326" s="113"/>
      <c r="FI326" s="113"/>
      <c r="FJ326" s="113"/>
      <c r="FK326" s="113"/>
      <c r="FL326" s="113"/>
      <c r="FM326" s="113"/>
      <c r="FN326" s="113"/>
      <c r="FO326" s="113"/>
      <c r="FP326" s="113"/>
      <c r="FQ326" s="113"/>
      <c r="FR326" s="113"/>
      <c r="FS326" s="113"/>
      <c r="FT326" s="113"/>
      <c r="FU326" s="113"/>
      <c r="FV326" s="113"/>
      <c r="FW326" s="113"/>
      <c r="FX326" s="113"/>
      <c r="FY326" s="113"/>
      <c r="FZ326" s="113"/>
      <c r="GA326" s="113"/>
      <c r="GB326" s="113"/>
      <c r="GC326" s="113"/>
      <c r="GD326" s="113"/>
      <c r="GE326" s="113"/>
      <c r="GF326" s="113"/>
      <c r="GG326" s="113"/>
      <c r="GH326" s="113"/>
      <c r="GI326" s="113"/>
      <c r="GJ326" s="113"/>
      <c r="GK326" s="113"/>
      <c r="GL326" s="113"/>
      <c r="GM326" s="113"/>
    </row>
    <row r="327" spans="1:195" ht="11.25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3"/>
      <c r="AU327" s="113"/>
      <c r="AV327" s="113"/>
      <c r="AW327" s="113"/>
      <c r="AX327" s="113"/>
      <c r="AY327" s="113"/>
      <c r="AZ327" s="113"/>
      <c r="BA327" s="113"/>
      <c r="BB327" s="113"/>
      <c r="BC327" s="113"/>
      <c r="BD327" s="113"/>
      <c r="BE327" s="113"/>
      <c r="BF327" s="113"/>
      <c r="BG327" s="113"/>
      <c r="BH327" s="113"/>
      <c r="BI327" s="113"/>
      <c r="BJ327" s="113"/>
      <c r="BK327" s="113"/>
      <c r="BL327" s="113"/>
      <c r="BM327" s="113"/>
      <c r="BN327" s="113"/>
      <c r="BO327" s="113"/>
      <c r="BP327" s="113"/>
      <c r="BQ327" s="113"/>
      <c r="BR327" s="113"/>
      <c r="BS327" s="113"/>
      <c r="BT327" s="113"/>
      <c r="BU327" s="113"/>
      <c r="BV327" s="113"/>
      <c r="BW327" s="113"/>
      <c r="BX327" s="113"/>
      <c r="BY327" s="113"/>
      <c r="BZ327" s="113"/>
      <c r="CA327" s="113"/>
      <c r="CB327" s="113"/>
      <c r="CC327" s="113"/>
      <c r="CD327" s="113"/>
      <c r="CE327" s="113"/>
      <c r="CF327" s="113"/>
      <c r="CG327" s="113"/>
      <c r="CH327" s="113"/>
      <c r="CI327" s="113"/>
      <c r="CJ327" s="113"/>
      <c r="CK327" s="113"/>
      <c r="CL327" s="113"/>
      <c r="CM327" s="113"/>
      <c r="CN327" s="113"/>
      <c r="CO327" s="113"/>
      <c r="CP327" s="113"/>
      <c r="CQ327" s="113"/>
      <c r="CR327" s="113"/>
      <c r="CS327" s="113"/>
      <c r="CT327" s="113"/>
      <c r="CU327" s="113"/>
      <c r="CV327" s="113"/>
      <c r="CW327" s="113"/>
      <c r="CX327" s="113"/>
      <c r="CY327" s="113"/>
      <c r="CZ327" s="113"/>
      <c r="DA327" s="113"/>
      <c r="DB327" s="113"/>
      <c r="DC327" s="113"/>
      <c r="DD327" s="113"/>
      <c r="DE327" s="113"/>
      <c r="DF327" s="113"/>
      <c r="DG327" s="113"/>
      <c r="DH327" s="113"/>
      <c r="DI327" s="113"/>
      <c r="DJ327" s="113"/>
      <c r="DK327" s="113"/>
      <c r="DL327" s="113"/>
      <c r="DM327" s="113"/>
      <c r="DN327" s="113"/>
      <c r="DO327" s="113"/>
      <c r="DP327" s="113"/>
      <c r="DQ327" s="113"/>
      <c r="DR327" s="113"/>
      <c r="DS327" s="113"/>
      <c r="DT327" s="113"/>
      <c r="DU327" s="113"/>
      <c r="DV327" s="113"/>
      <c r="DW327" s="113"/>
      <c r="DX327" s="113"/>
      <c r="DY327" s="113"/>
      <c r="DZ327" s="113"/>
      <c r="EA327" s="113"/>
      <c r="EB327" s="113"/>
      <c r="EC327" s="113"/>
      <c r="ED327" s="113"/>
      <c r="EE327" s="113"/>
      <c r="EF327" s="113"/>
      <c r="EG327" s="113"/>
      <c r="EH327" s="113"/>
      <c r="EI327" s="113"/>
      <c r="EJ327" s="113"/>
      <c r="EK327" s="113"/>
      <c r="EL327" s="113"/>
      <c r="EM327" s="113"/>
      <c r="EN327" s="113"/>
      <c r="EO327" s="113"/>
      <c r="EP327" s="113"/>
      <c r="EQ327" s="113"/>
      <c r="ER327" s="113"/>
      <c r="ES327" s="113"/>
      <c r="ET327" s="113"/>
      <c r="EU327" s="113"/>
      <c r="EV327" s="113"/>
      <c r="EW327" s="113"/>
      <c r="EX327" s="113"/>
      <c r="EY327" s="113"/>
      <c r="EZ327" s="113"/>
      <c r="FA327" s="113"/>
      <c r="FB327" s="113"/>
      <c r="FC327" s="113"/>
      <c r="FD327" s="113"/>
      <c r="FE327" s="113"/>
      <c r="FF327" s="113"/>
      <c r="FG327" s="113"/>
      <c r="FH327" s="113"/>
      <c r="FI327" s="113"/>
      <c r="FJ327" s="113"/>
      <c r="FK327" s="113"/>
      <c r="FL327" s="113"/>
      <c r="FM327" s="113"/>
      <c r="FN327" s="113"/>
      <c r="FO327" s="113"/>
      <c r="FP327" s="113"/>
      <c r="FQ327" s="113"/>
      <c r="FR327" s="113"/>
      <c r="FS327" s="113"/>
      <c r="FT327" s="113"/>
      <c r="FU327" s="113"/>
      <c r="FV327" s="113"/>
      <c r="FW327" s="113"/>
      <c r="FX327" s="113"/>
      <c r="FY327" s="113"/>
      <c r="FZ327" s="113"/>
      <c r="GA327" s="113"/>
      <c r="GB327" s="113"/>
      <c r="GC327" s="113"/>
      <c r="GD327" s="113"/>
      <c r="GE327" s="113"/>
      <c r="GF327" s="113"/>
      <c r="GG327" s="113"/>
      <c r="GH327" s="113"/>
      <c r="GI327" s="113"/>
      <c r="GJ327" s="113"/>
      <c r="GK327" s="113"/>
      <c r="GL327" s="113"/>
      <c r="GM327" s="113"/>
    </row>
    <row r="328" spans="1:195" ht="11.2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13"/>
      <c r="AT328" s="113"/>
      <c r="AU328" s="113"/>
      <c r="AV328" s="113"/>
      <c r="AW328" s="113"/>
      <c r="AX328" s="113"/>
      <c r="AY328" s="113"/>
      <c r="AZ328" s="113"/>
      <c r="BA328" s="113"/>
      <c r="BB328" s="113"/>
      <c r="BC328" s="113"/>
      <c r="BD328" s="113"/>
      <c r="BE328" s="113"/>
      <c r="BF328" s="113"/>
      <c r="BG328" s="113"/>
      <c r="BH328" s="113"/>
      <c r="BI328" s="113"/>
      <c r="BJ328" s="113"/>
      <c r="BK328" s="113"/>
      <c r="BL328" s="113"/>
      <c r="BM328" s="113"/>
      <c r="BN328" s="113"/>
      <c r="BO328" s="113"/>
      <c r="BP328" s="113"/>
      <c r="BQ328" s="113"/>
      <c r="BR328" s="113"/>
      <c r="BS328" s="113"/>
      <c r="BT328" s="113"/>
      <c r="BU328" s="113"/>
      <c r="BV328" s="113"/>
      <c r="BW328" s="113"/>
      <c r="BX328" s="113"/>
      <c r="BY328" s="113"/>
      <c r="BZ328" s="113"/>
      <c r="CA328" s="113"/>
      <c r="CB328" s="113"/>
      <c r="CC328" s="113"/>
      <c r="CD328" s="113"/>
      <c r="CE328" s="113"/>
      <c r="CF328" s="113"/>
      <c r="CG328" s="113"/>
      <c r="CH328" s="113"/>
      <c r="CI328" s="113"/>
      <c r="CJ328" s="113"/>
      <c r="CK328" s="113"/>
      <c r="CL328" s="113"/>
      <c r="CM328" s="113"/>
      <c r="CN328" s="113"/>
      <c r="CO328" s="113"/>
      <c r="CP328" s="113"/>
      <c r="CQ328" s="113"/>
      <c r="CR328" s="113"/>
      <c r="CS328" s="113"/>
      <c r="CT328" s="113"/>
      <c r="CU328" s="113"/>
      <c r="CV328" s="113"/>
      <c r="CW328" s="113"/>
      <c r="CX328" s="113"/>
      <c r="CY328" s="113"/>
      <c r="CZ328" s="113"/>
      <c r="DA328" s="113"/>
      <c r="DB328" s="113"/>
      <c r="DC328" s="113"/>
      <c r="DD328" s="113"/>
      <c r="DE328" s="113"/>
      <c r="DF328" s="113"/>
      <c r="DG328" s="113"/>
      <c r="DH328" s="113"/>
      <c r="DI328" s="113"/>
      <c r="DJ328" s="113"/>
      <c r="DK328" s="113"/>
      <c r="DL328" s="113"/>
      <c r="DM328" s="113"/>
      <c r="DN328" s="113"/>
      <c r="DO328" s="113"/>
      <c r="DP328" s="113"/>
      <c r="DQ328" s="113"/>
      <c r="DR328" s="113"/>
      <c r="DS328" s="113"/>
      <c r="DT328" s="113"/>
      <c r="DU328" s="113"/>
      <c r="DV328" s="113"/>
      <c r="DW328" s="113"/>
      <c r="DX328" s="113"/>
      <c r="DY328" s="113"/>
      <c r="DZ328" s="113"/>
      <c r="EA328" s="113"/>
      <c r="EB328" s="113"/>
      <c r="EC328" s="113"/>
      <c r="ED328" s="113"/>
      <c r="EE328" s="113"/>
      <c r="EF328" s="113"/>
      <c r="EG328" s="113"/>
      <c r="EH328" s="113"/>
      <c r="EI328" s="113"/>
      <c r="EJ328" s="113"/>
      <c r="EK328" s="113"/>
      <c r="EL328" s="113"/>
      <c r="EM328" s="113"/>
      <c r="EN328" s="113"/>
      <c r="EO328" s="113"/>
      <c r="EP328" s="113"/>
      <c r="EQ328" s="113"/>
      <c r="ER328" s="113"/>
      <c r="ES328" s="113"/>
      <c r="ET328" s="113"/>
      <c r="EU328" s="113"/>
      <c r="EV328" s="113"/>
      <c r="EW328" s="113"/>
      <c r="EX328" s="113"/>
      <c r="EY328" s="113"/>
      <c r="EZ328" s="113"/>
      <c r="FA328" s="113"/>
      <c r="FB328" s="113"/>
      <c r="FC328" s="113"/>
      <c r="FD328" s="113"/>
      <c r="FE328" s="113"/>
      <c r="FF328" s="113"/>
      <c r="FG328" s="113"/>
      <c r="FH328" s="113"/>
      <c r="FI328" s="113"/>
      <c r="FJ328" s="113"/>
      <c r="FK328" s="113"/>
      <c r="FL328" s="113"/>
      <c r="FM328" s="113"/>
      <c r="FN328" s="113"/>
      <c r="FO328" s="113"/>
      <c r="FP328" s="113"/>
      <c r="FQ328" s="113"/>
      <c r="FR328" s="113"/>
      <c r="FS328" s="113"/>
      <c r="FT328" s="113"/>
      <c r="FU328" s="113"/>
      <c r="FV328" s="113"/>
      <c r="FW328" s="113"/>
      <c r="FX328" s="113"/>
      <c r="FY328" s="113"/>
      <c r="FZ328" s="113"/>
      <c r="GA328" s="113"/>
      <c r="GB328" s="113"/>
      <c r="GC328" s="113"/>
      <c r="GD328" s="113"/>
      <c r="GE328" s="113"/>
      <c r="GF328" s="113"/>
      <c r="GG328" s="113"/>
      <c r="GH328" s="113"/>
      <c r="GI328" s="113"/>
      <c r="GJ328" s="113"/>
      <c r="GK328" s="113"/>
      <c r="GL328" s="113"/>
      <c r="GM328" s="113"/>
    </row>
    <row r="329" spans="1:195" ht="11.25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/>
      <c r="AT329" s="113"/>
      <c r="AU329" s="113"/>
      <c r="AV329" s="113"/>
      <c r="AW329" s="113"/>
      <c r="AX329" s="113"/>
      <c r="AY329" s="113"/>
      <c r="AZ329" s="113"/>
      <c r="BA329" s="113"/>
      <c r="BB329" s="113"/>
      <c r="BC329" s="113"/>
      <c r="BD329" s="113"/>
      <c r="BE329" s="113"/>
      <c r="BF329" s="113"/>
      <c r="BG329" s="113"/>
      <c r="BH329" s="113"/>
      <c r="BI329" s="113"/>
      <c r="BJ329" s="113"/>
      <c r="BK329" s="113"/>
      <c r="BL329" s="113"/>
      <c r="BM329" s="113"/>
      <c r="BN329" s="113"/>
      <c r="BO329" s="113"/>
      <c r="BP329" s="113"/>
      <c r="BQ329" s="113"/>
      <c r="BR329" s="113"/>
      <c r="BS329" s="113"/>
      <c r="BT329" s="113"/>
      <c r="BU329" s="113"/>
      <c r="BV329" s="113"/>
      <c r="BW329" s="113"/>
      <c r="BX329" s="113"/>
      <c r="BY329" s="113"/>
      <c r="BZ329" s="113"/>
      <c r="CA329" s="113"/>
      <c r="CB329" s="113"/>
      <c r="CC329" s="113"/>
      <c r="CD329" s="113"/>
      <c r="CE329" s="113"/>
      <c r="CF329" s="113"/>
      <c r="CG329" s="113"/>
      <c r="CH329" s="113"/>
      <c r="CI329" s="113"/>
      <c r="CJ329" s="113"/>
      <c r="CK329" s="113"/>
      <c r="CL329" s="113"/>
      <c r="CM329" s="113"/>
      <c r="CN329" s="113"/>
      <c r="CO329" s="113"/>
      <c r="CP329" s="113"/>
      <c r="CQ329" s="113"/>
      <c r="CR329" s="113"/>
      <c r="CS329" s="113"/>
      <c r="CT329" s="113"/>
      <c r="CU329" s="113"/>
      <c r="CV329" s="113"/>
      <c r="CW329" s="113"/>
      <c r="CX329" s="113"/>
      <c r="CY329" s="113"/>
      <c r="CZ329" s="113"/>
      <c r="DA329" s="113"/>
      <c r="DB329" s="113"/>
      <c r="DC329" s="113"/>
      <c r="DD329" s="113"/>
      <c r="DE329" s="113"/>
      <c r="DF329" s="113"/>
      <c r="DG329" s="113"/>
      <c r="DH329" s="113"/>
      <c r="DI329" s="113"/>
      <c r="DJ329" s="113"/>
      <c r="DK329" s="113"/>
      <c r="DL329" s="113"/>
      <c r="DM329" s="113"/>
      <c r="DN329" s="113"/>
      <c r="DO329" s="113"/>
      <c r="DP329" s="113"/>
      <c r="DQ329" s="113"/>
      <c r="DR329" s="113"/>
      <c r="DS329" s="113"/>
      <c r="DT329" s="113"/>
      <c r="DU329" s="113"/>
      <c r="DV329" s="113"/>
      <c r="DW329" s="113"/>
      <c r="DX329" s="113"/>
      <c r="DY329" s="113"/>
      <c r="DZ329" s="113"/>
      <c r="EA329" s="113"/>
      <c r="EB329" s="113"/>
      <c r="EC329" s="113"/>
      <c r="ED329" s="113"/>
      <c r="EE329" s="113"/>
      <c r="EF329" s="113"/>
      <c r="EG329" s="113"/>
      <c r="EH329" s="113"/>
      <c r="EI329" s="113"/>
      <c r="EJ329" s="113"/>
      <c r="EK329" s="113"/>
      <c r="EL329" s="113"/>
      <c r="EM329" s="113"/>
      <c r="EN329" s="113"/>
      <c r="EO329" s="113"/>
      <c r="EP329" s="113"/>
      <c r="EQ329" s="113"/>
      <c r="ER329" s="113"/>
      <c r="ES329" s="113"/>
      <c r="ET329" s="113"/>
      <c r="EU329" s="113"/>
      <c r="EV329" s="113"/>
      <c r="EW329" s="113"/>
      <c r="EX329" s="113"/>
      <c r="EY329" s="113"/>
      <c r="EZ329" s="113"/>
      <c r="FA329" s="113"/>
      <c r="FB329" s="113"/>
      <c r="FC329" s="113"/>
      <c r="FD329" s="113"/>
      <c r="FE329" s="113"/>
      <c r="FF329" s="113"/>
      <c r="FG329" s="113"/>
      <c r="FH329" s="113"/>
      <c r="FI329" s="113"/>
      <c r="FJ329" s="113"/>
      <c r="FK329" s="113"/>
      <c r="FL329" s="113"/>
      <c r="FM329" s="113"/>
      <c r="FN329" s="113"/>
      <c r="FO329" s="113"/>
      <c r="FP329" s="113"/>
      <c r="FQ329" s="113"/>
      <c r="FR329" s="113"/>
      <c r="FS329" s="113"/>
      <c r="FT329" s="113"/>
      <c r="FU329" s="113"/>
      <c r="FV329" s="113"/>
      <c r="FW329" s="113"/>
      <c r="FX329" s="113"/>
      <c r="FY329" s="113"/>
      <c r="FZ329" s="113"/>
      <c r="GA329" s="113"/>
      <c r="GB329" s="113"/>
      <c r="GC329" s="113"/>
      <c r="GD329" s="113"/>
      <c r="GE329" s="113"/>
      <c r="GF329" s="113"/>
      <c r="GG329" s="113"/>
      <c r="GH329" s="113"/>
      <c r="GI329" s="113"/>
      <c r="GJ329" s="113"/>
      <c r="GK329" s="113"/>
      <c r="GL329" s="113"/>
      <c r="GM329" s="113"/>
    </row>
    <row r="330" spans="1:195" ht="11.25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  <c r="AU330" s="113"/>
      <c r="AV330" s="113"/>
      <c r="AW330" s="113"/>
      <c r="AX330" s="113"/>
      <c r="AY330" s="113"/>
      <c r="AZ330" s="113"/>
      <c r="BA330" s="113"/>
      <c r="BB330" s="113"/>
      <c r="BC330" s="113"/>
      <c r="BD330" s="113"/>
      <c r="BE330" s="113"/>
      <c r="BF330" s="113"/>
      <c r="BG330" s="113"/>
      <c r="BH330" s="113"/>
      <c r="BI330" s="113"/>
      <c r="BJ330" s="113"/>
      <c r="BK330" s="113"/>
      <c r="BL330" s="113"/>
      <c r="BM330" s="113"/>
      <c r="BN330" s="113"/>
      <c r="BO330" s="113"/>
      <c r="BP330" s="113"/>
      <c r="BQ330" s="113"/>
      <c r="BR330" s="113"/>
      <c r="BS330" s="113"/>
      <c r="BT330" s="113"/>
      <c r="BU330" s="113"/>
      <c r="BV330" s="113"/>
      <c r="BW330" s="113"/>
      <c r="BX330" s="113"/>
      <c r="BY330" s="113"/>
      <c r="BZ330" s="113"/>
      <c r="CA330" s="113"/>
      <c r="CB330" s="113"/>
      <c r="CC330" s="113"/>
      <c r="CD330" s="113"/>
      <c r="CE330" s="113"/>
      <c r="CF330" s="113"/>
      <c r="CG330" s="113"/>
      <c r="CH330" s="113"/>
      <c r="CI330" s="113"/>
      <c r="CJ330" s="113"/>
      <c r="CK330" s="113"/>
      <c r="CL330" s="113"/>
      <c r="CM330" s="113"/>
      <c r="CN330" s="113"/>
      <c r="CO330" s="113"/>
      <c r="CP330" s="113"/>
      <c r="CQ330" s="113"/>
      <c r="CR330" s="113"/>
      <c r="CS330" s="113"/>
      <c r="CT330" s="113"/>
      <c r="CU330" s="113"/>
      <c r="CV330" s="113"/>
      <c r="CW330" s="113"/>
      <c r="CX330" s="113"/>
      <c r="CY330" s="113"/>
      <c r="CZ330" s="113"/>
      <c r="DA330" s="113"/>
      <c r="DB330" s="113"/>
      <c r="DC330" s="113"/>
      <c r="DD330" s="113"/>
      <c r="DE330" s="113"/>
      <c r="DF330" s="113"/>
      <c r="DG330" s="113"/>
      <c r="DH330" s="113"/>
      <c r="DI330" s="113"/>
      <c r="DJ330" s="113"/>
      <c r="DK330" s="113"/>
      <c r="DL330" s="113"/>
      <c r="DM330" s="113"/>
      <c r="DN330" s="113"/>
      <c r="DO330" s="113"/>
      <c r="DP330" s="113"/>
      <c r="DQ330" s="113"/>
      <c r="DR330" s="113"/>
      <c r="DS330" s="113"/>
      <c r="DT330" s="113"/>
      <c r="DU330" s="113"/>
      <c r="DV330" s="113"/>
      <c r="DW330" s="113"/>
      <c r="DX330" s="113"/>
      <c r="DY330" s="113"/>
      <c r="DZ330" s="113"/>
      <c r="EA330" s="113"/>
      <c r="EB330" s="113"/>
      <c r="EC330" s="113"/>
      <c r="ED330" s="113"/>
      <c r="EE330" s="113"/>
      <c r="EF330" s="113"/>
      <c r="EG330" s="113"/>
      <c r="EH330" s="113"/>
      <c r="EI330" s="113"/>
      <c r="EJ330" s="113"/>
      <c r="EK330" s="113"/>
      <c r="EL330" s="113"/>
      <c r="EM330" s="113"/>
      <c r="EN330" s="113"/>
      <c r="EO330" s="113"/>
      <c r="EP330" s="113"/>
      <c r="EQ330" s="113"/>
      <c r="ER330" s="113"/>
      <c r="ES330" s="113"/>
      <c r="ET330" s="113"/>
      <c r="EU330" s="113"/>
      <c r="EV330" s="113"/>
      <c r="EW330" s="113"/>
      <c r="EX330" s="113"/>
      <c r="EY330" s="113"/>
      <c r="EZ330" s="113"/>
      <c r="FA330" s="113"/>
      <c r="FB330" s="113"/>
      <c r="FC330" s="113"/>
      <c r="FD330" s="113"/>
      <c r="FE330" s="113"/>
      <c r="FF330" s="113"/>
      <c r="FG330" s="113"/>
      <c r="FH330" s="113"/>
      <c r="FI330" s="113"/>
      <c r="FJ330" s="113"/>
      <c r="FK330" s="113"/>
      <c r="FL330" s="113"/>
      <c r="FM330" s="113"/>
      <c r="FN330" s="113"/>
      <c r="FO330" s="113"/>
      <c r="FP330" s="113"/>
      <c r="FQ330" s="113"/>
      <c r="FR330" s="113"/>
      <c r="FS330" s="113"/>
      <c r="FT330" s="113"/>
      <c r="FU330" s="113"/>
      <c r="FV330" s="113"/>
      <c r="FW330" s="113"/>
      <c r="FX330" s="113"/>
      <c r="FY330" s="113"/>
      <c r="FZ330" s="113"/>
      <c r="GA330" s="113"/>
      <c r="GB330" s="113"/>
      <c r="GC330" s="113"/>
      <c r="GD330" s="113"/>
      <c r="GE330" s="113"/>
      <c r="GF330" s="113"/>
      <c r="GG330" s="113"/>
      <c r="GH330" s="113"/>
      <c r="GI330" s="113"/>
      <c r="GJ330" s="113"/>
      <c r="GK330" s="113"/>
      <c r="GL330" s="113"/>
      <c r="GM330" s="113"/>
    </row>
    <row r="331" spans="1:195" ht="11.25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3"/>
      <c r="AU331" s="113"/>
      <c r="AV331" s="113"/>
      <c r="AW331" s="113"/>
      <c r="AX331" s="113"/>
      <c r="AY331" s="113"/>
      <c r="AZ331" s="113"/>
      <c r="BA331" s="113"/>
      <c r="BB331" s="113"/>
      <c r="BC331" s="113"/>
      <c r="BD331" s="113"/>
      <c r="BE331" s="113"/>
      <c r="BF331" s="113"/>
      <c r="BG331" s="113"/>
      <c r="BH331" s="113"/>
      <c r="BI331" s="113"/>
      <c r="BJ331" s="113"/>
      <c r="BK331" s="113"/>
      <c r="BL331" s="113"/>
      <c r="BM331" s="113"/>
      <c r="BN331" s="113"/>
      <c r="BO331" s="113"/>
      <c r="BP331" s="113"/>
      <c r="BQ331" s="113"/>
      <c r="BR331" s="113"/>
      <c r="BS331" s="113"/>
      <c r="BT331" s="113"/>
      <c r="BU331" s="113"/>
      <c r="BV331" s="113"/>
      <c r="BW331" s="113"/>
      <c r="BX331" s="113"/>
      <c r="BY331" s="113"/>
      <c r="BZ331" s="113"/>
      <c r="CA331" s="113"/>
      <c r="CB331" s="113"/>
      <c r="CC331" s="113"/>
      <c r="CD331" s="113"/>
      <c r="CE331" s="113"/>
      <c r="CF331" s="113"/>
      <c r="CG331" s="113"/>
      <c r="CH331" s="113"/>
      <c r="CI331" s="113"/>
      <c r="CJ331" s="113"/>
      <c r="CK331" s="113"/>
      <c r="CL331" s="113"/>
      <c r="CM331" s="113"/>
      <c r="CN331" s="113"/>
      <c r="CO331" s="113"/>
      <c r="CP331" s="113"/>
      <c r="CQ331" s="113"/>
      <c r="CR331" s="113"/>
      <c r="CS331" s="113"/>
      <c r="CT331" s="113"/>
      <c r="CU331" s="113"/>
      <c r="CV331" s="113"/>
      <c r="CW331" s="113"/>
      <c r="CX331" s="113"/>
      <c r="CY331" s="113"/>
      <c r="CZ331" s="113"/>
      <c r="DA331" s="113"/>
      <c r="DB331" s="113"/>
      <c r="DC331" s="113"/>
      <c r="DD331" s="113"/>
      <c r="DE331" s="113"/>
      <c r="DF331" s="113"/>
      <c r="DG331" s="113"/>
      <c r="DH331" s="113"/>
      <c r="DI331" s="113"/>
      <c r="DJ331" s="113"/>
      <c r="DK331" s="113"/>
      <c r="DL331" s="113"/>
      <c r="DM331" s="113"/>
      <c r="DN331" s="113"/>
      <c r="DO331" s="113"/>
      <c r="DP331" s="113"/>
      <c r="DQ331" s="113"/>
      <c r="DR331" s="113"/>
      <c r="DS331" s="113"/>
      <c r="DT331" s="113"/>
      <c r="DU331" s="113"/>
      <c r="DV331" s="113"/>
      <c r="DW331" s="113"/>
      <c r="DX331" s="113"/>
      <c r="DY331" s="113"/>
      <c r="DZ331" s="113"/>
      <c r="EA331" s="113"/>
      <c r="EB331" s="113"/>
      <c r="EC331" s="113"/>
      <c r="ED331" s="113"/>
      <c r="EE331" s="113"/>
      <c r="EF331" s="113"/>
      <c r="EG331" s="113"/>
      <c r="EH331" s="113"/>
      <c r="EI331" s="113"/>
      <c r="EJ331" s="113"/>
      <c r="EK331" s="113"/>
      <c r="EL331" s="113"/>
      <c r="EM331" s="113"/>
      <c r="EN331" s="113"/>
      <c r="EO331" s="113"/>
      <c r="EP331" s="113"/>
      <c r="EQ331" s="113"/>
      <c r="ER331" s="113"/>
      <c r="ES331" s="113"/>
      <c r="ET331" s="113"/>
      <c r="EU331" s="113"/>
      <c r="EV331" s="113"/>
      <c r="EW331" s="113"/>
      <c r="EX331" s="113"/>
      <c r="EY331" s="113"/>
      <c r="EZ331" s="113"/>
      <c r="FA331" s="113"/>
      <c r="FB331" s="113"/>
      <c r="FC331" s="113"/>
      <c r="FD331" s="113"/>
      <c r="FE331" s="113"/>
      <c r="FF331" s="113"/>
      <c r="FG331" s="113"/>
      <c r="FH331" s="113"/>
      <c r="FI331" s="113"/>
      <c r="FJ331" s="113"/>
      <c r="FK331" s="113"/>
      <c r="FL331" s="113"/>
      <c r="FM331" s="113"/>
      <c r="FN331" s="113"/>
      <c r="FO331" s="113"/>
      <c r="FP331" s="113"/>
      <c r="FQ331" s="113"/>
      <c r="FR331" s="113"/>
      <c r="FS331" s="113"/>
      <c r="FT331" s="113"/>
      <c r="FU331" s="113"/>
      <c r="FV331" s="113"/>
      <c r="FW331" s="113"/>
      <c r="FX331" s="113"/>
      <c r="FY331" s="113"/>
      <c r="FZ331" s="113"/>
      <c r="GA331" s="113"/>
      <c r="GB331" s="113"/>
      <c r="GC331" s="113"/>
      <c r="GD331" s="113"/>
      <c r="GE331" s="113"/>
      <c r="GF331" s="113"/>
      <c r="GG331" s="113"/>
      <c r="GH331" s="113"/>
      <c r="GI331" s="113"/>
      <c r="GJ331" s="113"/>
      <c r="GK331" s="113"/>
      <c r="GL331" s="113"/>
      <c r="GM331" s="113"/>
    </row>
    <row r="332" spans="1:195" ht="11.25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  <c r="AW332" s="113"/>
      <c r="AX332" s="113"/>
      <c r="AY332" s="113"/>
      <c r="AZ332" s="113"/>
      <c r="BA332" s="113"/>
      <c r="BB332" s="113"/>
      <c r="BC332" s="113"/>
      <c r="BD332" s="113"/>
      <c r="BE332" s="113"/>
      <c r="BF332" s="113"/>
      <c r="BG332" s="113"/>
      <c r="BH332" s="113"/>
      <c r="BI332" s="113"/>
      <c r="BJ332" s="113"/>
      <c r="BK332" s="113"/>
      <c r="BL332" s="113"/>
      <c r="BM332" s="113"/>
      <c r="BN332" s="113"/>
      <c r="BO332" s="113"/>
      <c r="BP332" s="113"/>
      <c r="BQ332" s="113"/>
      <c r="BR332" s="113"/>
      <c r="BS332" s="113"/>
      <c r="BT332" s="113"/>
      <c r="BU332" s="113"/>
      <c r="BV332" s="113"/>
      <c r="BW332" s="113"/>
      <c r="BX332" s="113"/>
      <c r="BY332" s="113"/>
      <c r="BZ332" s="113"/>
      <c r="CA332" s="113"/>
      <c r="CB332" s="113"/>
      <c r="CC332" s="113"/>
      <c r="CD332" s="113"/>
      <c r="CE332" s="113"/>
      <c r="CF332" s="113"/>
      <c r="CG332" s="113"/>
      <c r="CH332" s="113"/>
      <c r="CI332" s="113"/>
      <c r="CJ332" s="113"/>
      <c r="CK332" s="113"/>
      <c r="CL332" s="113"/>
      <c r="CM332" s="113"/>
      <c r="CN332" s="113"/>
      <c r="CO332" s="113"/>
      <c r="CP332" s="113"/>
      <c r="CQ332" s="113"/>
      <c r="CR332" s="113"/>
      <c r="CS332" s="113"/>
      <c r="CT332" s="113"/>
      <c r="CU332" s="113"/>
      <c r="CV332" s="113"/>
      <c r="CW332" s="113"/>
      <c r="CX332" s="113"/>
      <c r="CY332" s="113"/>
      <c r="CZ332" s="113"/>
      <c r="DA332" s="113"/>
      <c r="DB332" s="113"/>
      <c r="DC332" s="113"/>
      <c r="DD332" s="113"/>
      <c r="DE332" s="113"/>
      <c r="DF332" s="113"/>
      <c r="DG332" s="113"/>
      <c r="DH332" s="113"/>
      <c r="DI332" s="113"/>
      <c r="DJ332" s="113"/>
      <c r="DK332" s="113"/>
      <c r="DL332" s="113"/>
      <c r="DM332" s="113"/>
      <c r="DN332" s="113"/>
      <c r="DO332" s="113"/>
      <c r="DP332" s="113"/>
      <c r="DQ332" s="113"/>
      <c r="DR332" s="113"/>
      <c r="DS332" s="113"/>
      <c r="DT332" s="113"/>
      <c r="DU332" s="113"/>
      <c r="DV332" s="113"/>
      <c r="DW332" s="113"/>
      <c r="DX332" s="113"/>
      <c r="DY332" s="113"/>
      <c r="DZ332" s="113"/>
      <c r="EA332" s="113"/>
      <c r="EB332" s="113"/>
      <c r="EC332" s="113"/>
      <c r="ED332" s="113"/>
      <c r="EE332" s="113"/>
      <c r="EF332" s="113"/>
      <c r="EG332" s="113"/>
      <c r="EH332" s="113"/>
      <c r="EI332" s="113"/>
      <c r="EJ332" s="113"/>
      <c r="EK332" s="113"/>
      <c r="EL332" s="113"/>
      <c r="EM332" s="113"/>
      <c r="EN332" s="113"/>
      <c r="EO332" s="113"/>
      <c r="EP332" s="113"/>
      <c r="EQ332" s="113"/>
      <c r="ER332" s="113"/>
      <c r="ES332" s="113"/>
      <c r="ET332" s="113"/>
      <c r="EU332" s="113"/>
      <c r="EV332" s="113"/>
      <c r="EW332" s="113"/>
      <c r="EX332" s="113"/>
      <c r="EY332" s="113"/>
      <c r="EZ332" s="113"/>
      <c r="FA332" s="113"/>
      <c r="FB332" s="113"/>
      <c r="FC332" s="113"/>
      <c r="FD332" s="113"/>
      <c r="FE332" s="113"/>
      <c r="FF332" s="113"/>
      <c r="FG332" s="113"/>
      <c r="FH332" s="113"/>
      <c r="FI332" s="113"/>
      <c r="FJ332" s="113"/>
      <c r="FK332" s="113"/>
      <c r="FL332" s="113"/>
      <c r="FM332" s="113"/>
      <c r="FN332" s="113"/>
      <c r="FO332" s="113"/>
      <c r="FP332" s="113"/>
      <c r="FQ332" s="113"/>
      <c r="FR332" s="113"/>
      <c r="FS332" s="113"/>
      <c r="FT332" s="113"/>
      <c r="FU332" s="113"/>
      <c r="FV332" s="113"/>
      <c r="FW332" s="113"/>
      <c r="FX332" s="113"/>
      <c r="FY332" s="113"/>
      <c r="FZ332" s="113"/>
      <c r="GA332" s="113"/>
      <c r="GB332" s="113"/>
      <c r="GC332" s="113"/>
      <c r="GD332" s="113"/>
      <c r="GE332" s="113"/>
      <c r="GF332" s="113"/>
      <c r="GG332" s="113"/>
      <c r="GH332" s="113"/>
      <c r="GI332" s="113"/>
      <c r="GJ332" s="113"/>
      <c r="GK332" s="113"/>
      <c r="GL332" s="113"/>
      <c r="GM332" s="113"/>
    </row>
    <row r="333" spans="1:195" ht="11.25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113"/>
      <c r="AV333" s="113"/>
      <c r="AW333" s="113"/>
      <c r="AX333" s="113"/>
      <c r="AY333" s="113"/>
      <c r="AZ333" s="113"/>
      <c r="BA333" s="113"/>
      <c r="BB333" s="113"/>
      <c r="BC333" s="113"/>
      <c r="BD333" s="113"/>
      <c r="BE333" s="113"/>
      <c r="BF333" s="113"/>
      <c r="BG333" s="113"/>
      <c r="BH333" s="113"/>
      <c r="BI333" s="113"/>
      <c r="BJ333" s="113"/>
      <c r="BK333" s="113"/>
      <c r="BL333" s="113"/>
      <c r="BM333" s="113"/>
      <c r="BN333" s="113"/>
      <c r="BO333" s="113"/>
      <c r="BP333" s="113"/>
      <c r="BQ333" s="113"/>
      <c r="BR333" s="113"/>
      <c r="BS333" s="113"/>
      <c r="BT333" s="113"/>
      <c r="BU333" s="113"/>
      <c r="BV333" s="113"/>
      <c r="BW333" s="113"/>
      <c r="BX333" s="113"/>
      <c r="BY333" s="113"/>
      <c r="BZ333" s="113"/>
      <c r="CA333" s="113"/>
      <c r="CB333" s="113"/>
      <c r="CC333" s="113"/>
      <c r="CD333" s="113"/>
      <c r="CE333" s="113"/>
      <c r="CF333" s="113"/>
      <c r="CG333" s="113"/>
      <c r="CH333" s="113"/>
      <c r="CI333" s="113"/>
      <c r="CJ333" s="113"/>
      <c r="CK333" s="113"/>
      <c r="CL333" s="113"/>
      <c r="CM333" s="113"/>
      <c r="CN333" s="113"/>
      <c r="CO333" s="113"/>
      <c r="CP333" s="113"/>
      <c r="CQ333" s="113"/>
      <c r="CR333" s="113"/>
      <c r="CS333" s="113"/>
      <c r="CT333" s="113"/>
      <c r="CU333" s="113"/>
      <c r="CV333" s="113"/>
      <c r="CW333" s="113"/>
      <c r="CX333" s="113"/>
      <c r="CY333" s="113"/>
      <c r="CZ333" s="113"/>
      <c r="DA333" s="113"/>
      <c r="DB333" s="113"/>
      <c r="DC333" s="113"/>
      <c r="DD333" s="113"/>
      <c r="DE333" s="113"/>
      <c r="DF333" s="113"/>
      <c r="DG333" s="113"/>
      <c r="DH333" s="113"/>
      <c r="DI333" s="113"/>
      <c r="DJ333" s="113"/>
      <c r="DK333" s="113"/>
      <c r="DL333" s="113"/>
      <c r="DM333" s="113"/>
      <c r="DN333" s="113"/>
      <c r="DO333" s="113"/>
      <c r="DP333" s="113"/>
      <c r="DQ333" s="113"/>
      <c r="DR333" s="113"/>
      <c r="DS333" s="113"/>
      <c r="DT333" s="113"/>
      <c r="DU333" s="113"/>
      <c r="DV333" s="113"/>
      <c r="DW333" s="113"/>
      <c r="DX333" s="113"/>
      <c r="DY333" s="113"/>
      <c r="DZ333" s="113"/>
      <c r="EA333" s="113"/>
      <c r="EB333" s="113"/>
      <c r="EC333" s="113"/>
      <c r="ED333" s="113"/>
      <c r="EE333" s="113"/>
      <c r="EF333" s="113"/>
      <c r="EG333" s="113"/>
      <c r="EH333" s="113"/>
      <c r="EI333" s="113"/>
      <c r="EJ333" s="113"/>
      <c r="EK333" s="113"/>
      <c r="EL333" s="113"/>
      <c r="EM333" s="113"/>
      <c r="EN333" s="113"/>
      <c r="EO333" s="113"/>
      <c r="EP333" s="113"/>
      <c r="EQ333" s="113"/>
      <c r="ER333" s="113"/>
      <c r="ES333" s="113"/>
      <c r="ET333" s="113"/>
      <c r="EU333" s="113"/>
      <c r="EV333" s="113"/>
      <c r="EW333" s="113"/>
      <c r="EX333" s="113"/>
      <c r="EY333" s="113"/>
      <c r="EZ333" s="113"/>
      <c r="FA333" s="113"/>
      <c r="FB333" s="113"/>
      <c r="FC333" s="113"/>
      <c r="FD333" s="113"/>
      <c r="FE333" s="113"/>
      <c r="FF333" s="113"/>
      <c r="FG333" s="113"/>
      <c r="FH333" s="113"/>
      <c r="FI333" s="113"/>
      <c r="FJ333" s="113"/>
      <c r="FK333" s="113"/>
      <c r="FL333" s="113"/>
      <c r="FM333" s="113"/>
      <c r="FN333" s="113"/>
      <c r="FO333" s="113"/>
      <c r="FP333" s="113"/>
      <c r="FQ333" s="113"/>
      <c r="FR333" s="113"/>
      <c r="FS333" s="113"/>
      <c r="FT333" s="113"/>
      <c r="FU333" s="113"/>
      <c r="FV333" s="113"/>
      <c r="FW333" s="113"/>
      <c r="FX333" s="113"/>
      <c r="FY333" s="113"/>
      <c r="FZ333" s="113"/>
      <c r="GA333" s="113"/>
      <c r="GB333" s="113"/>
      <c r="GC333" s="113"/>
      <c r="GD333" s="113"/>
      <c r="GE333" s="113"/>
      <c r="GF333" s="113"/>
      <c r="GG333" s="113"/>
      <c r="GH333" s="113"/>
      <c r="GI333" s="113"/>
      <c r="GJ333" s="113"/>
      <c r="GK333" s="113"/>
      <c r="GL333" s="113"/>
      <c r="GM333" s="113"/>
    </row>
    <row r="334" spans="1:195" ht="11.25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13"/>
      <c r="AT334" s="113"/>
      <c r="AU334" s="113"/>
      <c r="AV334" s="113"/>
      <c r="AW334" s="113"/>
      <c r="AX334" s="113"/>
      <c r="AY334" s="113"/>
      <c r="AZ334" s="113"/>
      <c r="BA334" s="113"/>
      <c r="BB334" s="113"/>
      <c r="BC334" s="113"/>
      <c r="BD334" s="113"/>
      <c r="BE334" s="113"/>
      <c r="BF334" s="113"/>
      <c r="BG334" s="113"/>
      <c r="BH334" s="113"/>
      <c r="BI334" s="113"/>
      <c r="BJ334" s="113"/>
      <c r="BK334" s="113"/>
      <c r="BL334" s="113"/>
      <c r="BM334" s="113"/>
      <c r="BN334" s="113"/>
      <c r="BO334" s="113"/>
      <c r="BP334" s="113"/>
      <c r="BQ334" s="113"/>
      <c r="BR334" s="113"/>
      <c r="BS334" s="113"/>
      <c r="BT334" s="113"/>
      <c r="BU334" s="113"/>
      <c r="BV334" s="113"/>
      <c r="BW334" s="113"/>
      <c r="BX334" s="113"/>
      <c r="BY334" s="113"/>
      <c r="BZ334" s="113"/>
      <c r="CA334" s="113"/>
      <c r="CB334" s="113"/>
      <c r="CC334" s="113"/>
      <c r="CD334" s="113"/>
      <c r="CE334" s="113"/>
      <c r="CF334" s="113"/>
      <c r="CG334" s="113"/>
      <c r="CH334" s="113"/>
      <c r="CI334" s="113"/>
      <c r="CJ334" s="113"/>
      <c r="CK334" s="113"/>
      <c r="CL334" s="113"/>
      <c r="CM334" s="113"/>
      <c r="CN334" s="113"/>
      <c r="CO334" s="113"/>
      <c r="CP334" s="113"/>
      <c r="CQ334" s="113"/>
      <c r="CR334" s="113"/>
      <c r="CS334" s="113"/>
      <c r="CT334" s="113"/>
      <c r="CU334" s="113"/>
      <c r="CV334" s="113"/>
      <c r="CW334" s="113"/>
      <c r="CX334" s="113"/>
      <c r="CY334" s="113"/>
      <c r="CZ334" s="113"/>
      <c r="DA334" s="113"/>
      <c r="DB334" s="113"/>
      <c r="DC334" s="113"/>
      <c r="DD334" s="113"/>
      <c r="DE334" s="113"/>
      <c r="DF334" s="113"/>
      <c r="DG334" s="113"/>
      <c r="DH334" s="113"/>
      <c r="DI334" s="113"/>
      <c r="DJ334" s="113"/>
      <c r="DK334" s="113"/>
      <c r="DL334" s="113"/>
      <c r="DM334" s="113"/>
      <c r="DN334" s="113"/>
      <c r="DO334" s="113"/>
      <c r="DP334" s="113"/>
      <c r="DQ334" s="113"/>
      <c r="DR334" s="113"/>
      <c r="DS334" s="113"/>
      <c r="DT334" s="113"/>
      <c r="DU334" s="113"/>
      <c r="DV334" s="113"/>
      <c r="DW334" s="113"/>
      <c r="DX334" s="113"/>
      <c r="DY334" s="113"/>
      <c r="DZ334" s="113"/>
      <c r="EA334" s="113"/>
      <c r="EB334" s="113"/>
      <c r="EC334" s="113"/>
      <c r="ED334" s="113"/>
      <c r="EE334" s="113"/>
      <c r="EF334" s="113"/>
      <c r="EG334" s="113"/>
      <c r="EH334" s="113"/>
      <c r="EI334" s="113"/>
      <c r="EJ334" s="113"/>
      <c r="EK334" s="113"/>
      <c r="EL334" s="113"/>
      <c r="EM334" s="113"/>
      <c r="EN334" s="113"/>
      <c r="EO334" s="113"/>
      <c r="EP334" s="113"/>
      <c r="EQ334" s="113"/>
      <c r="ER334" s="113"/>
      <c r="ES334" s="113"/>
      <c r="ET334" s="113"/>
      <c r="EU334" s="113"/>
      <c r="EV334" s="113"/>
      <c r="EW334" s="113"/>
      <c r="EX334" s="113"/>
      <c r="EY334" s="113"/>
      <c r="EZ334" s="113"/>
      <c r="FA334" s="113"/>
      <c r="FB334" s="113"/>
      <c r="FC334" s="113"/>
      <c r="FD334" s="113"/>
      <c r="FE334" s="113"/>
      <c r="FF334" s="113"/>
      <c r="FG334" s="113"/>
      <c r="FH334" s="113"/>
      <c r="FI334" s="113"/>
      <c r="FJ334" s="113"/>
      <c r="FK334" s="113"/>
      <c r="FL334" s="113"/>
      <c r="FM334" s="113"/>
      <c r="FN334" s="113"/>
      <c r="FO334" s="113"/>
      <c r="FP334" s="113"/>
      <c r="FQ334" s="113"/>
      <c r="FR334" s="113"/>
      <c r="FS334" s="113"/>
      <c r="FT334" s="113"/>
      <c r="FU334" s="113"/>
      <c r="FV334" s="113"/>
      <c r="FW334" s="113"/>
      <c r="FX334" s="113"/>
      <c r="FY334" s="113"/>
      <c r="FZ334" s="113"/>
      <c r="GA334" s="113"/>
      <c r="GB334" s="113"/>
      <c r="GC334" s="113"/>
      <c r="GD334" s="113"/>
      <c r="GE334" s="113"/>
      <c r="GF334" s="113"/>
      <c r="GG334" s="113"/>
      <c r="GH334" s="113"/>
      <c r="GI334" s="113"/>
      <c r="GJ334" s="113"/>
      <c r="GK334" s="113"/>
      <c r="GL334" s="113"/>
      <c r="GM334" s="113"/>
    </row>
    <row r="335" spans="1:195" ht="11.25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13"/>
      <c r="AT335" s="113"/>
      <c r="AU335" s="113"/>
      <c r="AV335" s="113"/>
      <c r="AW335" s="113"/>
      <c r="AX335" s="113"/>
      <c r="AY335" s="113"/>
      <c r="AZ335" s="113"/>
      <c r="BA335" s="113"/>
      <c r="BB335" s="113"/>
      <c r="BC335" s="113"/>
      <c r="BD335" s="113"/>
      <c r="BE335" s="113"/>
      <c r="BF335" s="113"/>
      <c r="BG335" s="113"/>
      <c r="BH335" s="113"/>
      <c r="BI335" s="113"/>
      <c r="BJ335" s="113"/>
      <c r="BK335" s="113"/>
      <c r="BL335" s="113"/>
      <c r="BM335" s="113"/>
      <c r="BN335" s="113"/>
      <c r="BO335" s="113"/>
      <c r="BP335" s="113"/>
      <c r="BQ335" s="113"/>
      <c r="BR335" s="113"/>
      <c r="BS335" s="113"/>
      <c r="BT335" s="113"/>
      <c r="BU335" s="113"/>
      <c r="BV335" s="113"/>
      <c r="BW335" s="113"/>
      <c r="BX335" s="113"/>
      <c r="BY335" s="113"/>
      <c r="BZ335" s="113"/>
      <c r="CA335" s="113"/>
      <c r="CB335" s="113"/>
      <c r="CC335" s="113"/>
      <c r="CD335" s="113"/>
      <c r="CE335" s="113"/>
      <c r="CF335" s="113"/>
      <c r="CG335" s="113"/>
      <c r="CH335" s="113"/>
      <c r="CI335" s="113"/>
      <c r="CJ335" s="113"/>
      <c r="CK335" s="113"/>
      <c r="CL335" s="113"/>
      <c r="CM335" s="113"/>
      <c r="CN335" s="113"/>
      <c r="CO335" s="113"/>
      <c r="CP335" s="113"/>
      <c r="CQ335" s="113"/>
      <c r="CR335" s="113"/>
      <c r="CS335" s="113"/>
      <c r="CT335" s="113"/>
      <c r="CU335" s="113"/>
      <c r="CV335" s="113"/>
      <c r="CW335" s="113"/>
      <c r="CX335" s="113"/>
      <c r="CY335" s="113"/>
      <c r="CZ335" s="113"/>
      <c r="DA335" s="113"/>
      <c r="DB335" s="113"/>
      <c r="DC335" s="113"/>
      <c r="DD335" s="113"/>
      <c r="DE335" s="113"/>
      <c r="DF335" s="113"/>
      <c r="DG335" s="113"/>
      <c r="DH335" s="113"/>
      <c r="DI335" s="113"/>
      <c r="DJ335" s="113"/>
      <c r="DK335" s="113"/>
      <c r="DL335" s="113"/>
      <c r="DM335" s="113"/>
      <c r="DN335" s="113"/>
      <c r="DO335" s="113"/>
      <c r="DP335" s="113"/>
      <c r="DQ335" s="113"/>
      <c r="DR335" s="113"/>
      <c r="DS335" s="113"/>
      <c r="DT335" s="113"/>
      <c r="DU335" s="113"/>
      <c r="DV335" s="113"/>
      <c r="DW335" s="113"/>
      <c r="DX335" s="113"/>
      <c r="DY335" s="113"/>
      <c r="DZ335" s="113"/>
      <c r="EA335" s="113"/>
      <c r="EB335" s="113"/>
      <c r="EC335" s="113"/>
      <c r="ED335" s="113"/>
      <c r="EE335" s="113"/>
      <c r="EF335" s="113"/>
      <c r="EG335" s="113"/>
      <c r="EH335" s="113"/>
      <c r="EI335" s="113"/>
      <c r="EJ335" s="113"/>
      <c r="EK335" s="113"/>
      <c r="EL335" s="113"/>
      <c r="EM335" s="113"/>
      <c r="EN335" s="113"/>
      <c r="EO335" s="113"/>
      <c r="EP335" s="113"/>
      <c r="EQ335" s="113"/>
      <c r="ER335" s="113"/>
      <c r="ES335" s="113"/>
      <c r="ET335" s="113"/>
      <c r="EU335" s="113"/>
      <c r="EV335" s="113"/>
      <c r="EW335" s="113"/>
      <c r="EX335" s="113"/>
      <c r="EY335" s="113"/>
      <c r="EZ335" s="113"/>
      <c r="FA335" s="113"/>
      <c r="FB335" s="113"/>
      <c r="FC335" s="113"/>
      <c r="FD335" s="113"/>
      <c r="FE335" s="113"/>
      <c r="FF335" s="113"/>
      <c r="FG335" s="113"/>
      <c r="FH335" s="113"/>
      <c r="FI335" s="113"/>
      <c r="FJ335" s="113"/>
      <c r="FK335" s="113"/>
      <c r="FL335" s="113"/>
      <c r="FM335" s="113"/>
      <c r="FN335" s="113"/>
      <c r="FO335" s="113"/>
      <c r="FP335" s="113"/>
      <c r="FQ335" s="113"/>
      <c r="FR335" s="113"/>
      <c r="FS335" s="113"/>
      <c r="FT335" s="113"/>
      <c r="FU335" s="113"/>
      <c r="FV335" s="113"/>
      <c r="FW335" s="113"/>
      <c r="FX335" s="113"/>
      <c r="FY335" s="113"/>
      <c r="FZ335" s="113"/>
      <c r="GA335" s="113"/>
      <c r="GB335" s="113"/>
      <c r="GC335" s="113"/>
      <c r="GD335" s="113"/>
      <c r="GE335" s="113"/>
      <c r="GF335" s="113"/>
      <c r="GG335" s="113"/>
      <c r="GH335" s="113"/>
      <c r="GI335" s="113"/>
      <c r="GJ335" s="113"/>
      <c r="GK335" s="113"/>
      <c r="GL335" s="113"/>
      <c r="GM335" s="113"/>
    </row>
    <row r="336" spans="1:195" ht="11.25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  <c r="AL336" s="113"/>
      <c r="AM336" s="113"/>
      <c r="AN336" s="113"/>
      <c r="AO336" s="113"/>
      <c r="AP336" s="113"/>
      <c r="AQ336" s="113"/>
      <c r="AR336" s="113"/>
      <c r="AS336" s="113"/>
      <c r="AT336" s="113"/>
      <c r="AU336" s="113"/>
      <c r="AV336" s="113"/>
      <c r="AW336" s="113"/>
      <c r="AX336" s="113"/>
      <c r="AY336" s="113"/>
      <c r="AZ336" s="113"/>
      <c r="BA336" s="113"/>
      <c r="BB336" s="113"/>
      <c r="BC336" s="113"/>
      <c r="BD336" s="113"/>
      <c r="BE336" s="113"/>
      <c r="BF336" s="113"/>
      <c r="BG336" s="113"/>
      <c r="BH336" s="113"/>
      <c r="BI336" s="113"/>
      <c r="BJ336" s="113"/>
      <c r="BK336" s="113"/>
      <c r="BL336" s="113"/>
      <c r="BM336" s="113"/>
      <c r="BN336" s="113"/>
      <c r="BO336" s="113"/>
      <c r="BP336" s="113"/>
      <c r="BQ336" s="113"/>
      <c r="BR336" s="113"/>
      <c r="BS336" s="113"/>
      <c r="BT336" s="113"/>
      <c r="BU336" s="113"/>
      <c r="BV336" s="113"/>
      <c r="BW336" s="113"/>
      <c r="BX336" s="113"/>
      <c r="BY336" s="113"/>
      <c r="BZ336" s="113"/>
      <c r="CA336" s="113"/>
      <c r="CB336" s="113"/>
      <c r="CC336" s="113"/>
      <c r="CD336" s="113"/>
      <c r="CE336" s="113"/>
      <c r="CF336" s="113"/>
      <c r="CG336" s="113"/>
      <c r="CH336" s="113"/>
      <c r="CI336" s="113"/>
      <c r="CJ336" s="113"/>
      <c r="CK336" s="113"/>
      <c r="CL336" s="113"/>
      <c r="CM336" s="113"/>
      <c r="CN336" s="113"/>
      <c r="CO336" s="113"/>
      <c r="CP336" s="113"/>
      <c r="CQ336" s="113"/>
      <c r="CR336" s="113"/>
      <c r="CS336" s="113"/>
      <c r="CT336" s="113"/>
      <c r="CU336" s="113"/>
      <c r="CV336" s="113"/>
      <c r="CW336" s="113"/>
      <c r="CX336" s="113"/>
      <c r="CY336" s="113"/>
      <c r="CZ336" s="113"/>
      <c r="DA336" s="113"/>
      <c r="DB336" s="113"/>
      <c r="DC336" s="113"/>
      <c r="DD336" s="113"/>
      <c r="DE336" s="113"/>
      <c r="DF336" s="113"/>
      <c r="DG336" s="113"/>
      <c r="DH336" s="113"/>
      <c r="DI336" s="113"/>
      <c r="DJ336" s="113"/>
      <c r="DK336" s="113"/>
      <c r="DL336" s="113"/>
      <c r="DM336" s="113"/>
      <c r="DN336" s="113"/>
      <c r="DO336" s="113"/>
      <c r="DP336" s="113"/>
      <c r="DQ336" s="113"/>
      <c r="DR336" s="113"/>
      <c r="DS336" s="113"/>
      <c r="DT336" s="113"/>
      <c r="DU336" s="113"/>
      <c r="DV336" s="113"/>
      <c r="DW336" s="113"/>
      <c r="DX336" s="113"/>
      <c r="DY336" s="113"/>
      <c r="DZ336" s="113"/>
      <c r="EA336" s="113"/>
      <c r="EB336" s="113"/>
      <c r="EC336" s="113"/>
      <c r="ED336" s="113"/>
      <c r="EE336" s="113"/>
      <c r="EF336" s="113"/>
      <c r="EG336" s="113"/>
      <c r="EH336" s="113"/>
      <c r="EI336" s="113"/>
      <c r="EJ336" s="113"/>
      <c r="EK336" s="113"/>
      <c r="EL336" s="113"/>
      <c r="EM336" s="113"/>
      <c r="EN336" s="113"/>
      <c r="EO336" s="113"/>
      <c r="EP336" s="113"/>
      <c r="EQ336" s="113"/>
      <c r="ER336" s="113"/>
      <c r="ES336" s="113"/>
      <c r="ET336" s="113"/>
      <c r="EU336" s="113"/>
      <c r="EV336" s="113"/>
      <c r="EW336" s="113"/>
      <c r="EX336" s="113"/>
      <c r="EY336" s="113"/>
      <c r="EZ336" s="113"/>
      <c r="FA336" s="113"/>
      <c r="FB336" s="113"/>
      <c r="FC336" s="113"/>
      <c r="FD336" s="113"/>
      <c r="FE336" s="113"/>
      <c r="FF336" s="113"/>
      <c r="FG336" s="113"/>
      <c r="FH336" s="113"/>
      <c r="FI336" s="113"/>
      <c r="FJ336" s="113"/>
      <c r="FK336" s="113"/>
      <c r="FL336" s="113"/>
      <c r="FM336" s="113"/>
      <c r="FN336" s="113"/>
      <c r="FO336" s="113"/>
      <c r="FP336" s="113"/>
      <c r="FQ336" s="113"/>
      <c r="FR336" s="113"/>
      <c r="FS336" s="113"/>
      <c r="FT336" s="113"/>
      <c r="FU336" s="113"/>
      <c r="FV336" s="113"/>
      <c r="FW336" s="113"/>
      <c r="FX336" s="113"/>
      <c r="FY336" s="113"/>
      <c r="FZ336" s="113"/>
      <c r="GA336" s="113"/>
      <c r="GB336" s="113"/>
      <c r="GC336" s="113"/>
      <c r="GD336" s="113"/>
      <c r="GE336" s="113"/>
      <c r="GF336" s="113"/>
      <c r="GG336" s="113"/>
      <c r="GH336" s="113"/>
      <c r="GI336" s="113"/>
      <c r="GJ336" s="113"/>
      <c r="GK336" s="113"/>
      <c r="GL336" s="113"/>
      <c r="GM336" s="113"/>
    </row>
    <row r="337" spans="1:195" ht="11.2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13"/>
      <c r="AT337" s="113"/>
      <c r="AU337" s="113"/>
      <c r="AV337" s="113"/>
      <c r="AW337" s="113"/>
      <c r="AX337" s="113"/>
      <c r="AY337" s="113"/>
      <c r="AZ337" s="113"/>
      <c r="BA337" s="113"/>
      <c r="BB337" s="113"/>
      <c r="BC337" s="113"/>
      <c r="BD337" s="113"/>
      <c r="BE337" s="113"/>
      <c r="BF337" s="113"/>
      <c r="BG337" s="113"/>
      <c r="BH337" s="113"/>
      <c r="BI337" s="113"/>
      <c r="BJ337" s="113"/>
      <c r="BK337" s="113"/>
      <c r="BL337" s="113"/>
      <c r="BM337" s="113"/>
      <c r="BN337" s="113"/>
      <c r="BO337" s="113"/>
      <c r="BP337" s="113"/>
      <c r="BQ337" s="113"/>
      <c r="BR337" s="113"/>
      <c r="BS337" s="113"/>
      <c r="BT337" s="113"/>
      <c r="BU337" s="113"/>
      <c r="BV337" s="113"/>
      <c r="BW337" s="113"/>
      <c r="BX337" s="113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3"/>
      <c r="CI337" s="113"/>
      <c r="CJ337" s="113"/>
      <c r="CK337" s="113"/>
      <c r="CL337" s="113"/>
      <c r="CM337" s="113"/>
      <c r="CN337" s="113"/>
      <c r="CO337" s="113"/>
      <c r="CP337" s="113"/>
      <c r="CQ337" s="113"/>
      <c r="CR337" s="113"/>
      <c r="CS337" s="113"/>
      <c r="CT337" s="113"/>
      <c r="CU337" s="113"/>
      <c r="CV337" s="113"/>
      <c r="CW337" s="113"/>
      <c r="CX337" s="113"/>
      <c r="CY337" s="113"/>
      <c r="CZ337" s="113"/>
      <c r="DA337" s="113"/>
      <c r="DB337" s="113"/>
      <c r="DC337" s="113"/>
      <c r="DD337" s="113"/>
      <c r="DE337" s="113"/>
      <c r="DF337" s="113"/>
      <c r="DG337" s="113"/>
      <c r="DH337" s="113"/>
      <c r="DI337" s="113"/>
      <c r="DJ337" s="113"/>
      <c r="DK337" s="113"/>
      <c r="DL337" s="113"/>
      <c r="DM337" s="113"/>
      <c r="DN337" s="113"/>
      <c r="DO337" s="113"/>
      <c r="DP337" s="113"/>
      <c r="DQ337" s="113"/>
      <c r="DR337" s="113"/>
      <c r="DS337" s="113"/>
      <c r="DT337" s="113"/>
      <c r="DU337" s="113"/>
      <c r="DV337" s="113"/>
      <c r="DW337" s="113"/>
      <c r="DX337" s="113"/>
      <c r="DY337" s="113"/>
      <c r="DZ337" s="113"/>
      <c r="EA337" s="113"/>
      <c r="EB337" s="113"/>
      <c r="EC337" s="113"/>
      <c r="ED337" s="113"/>
      <c r="EE337" s="113"/>
      <c r="EF337" s="113"/>
      <c r="EG337" s="113"/>
      <c r="EH337" s="113"/>
      <c r="EI337" s="113"/>
      <c r="EJ337" s="113"/>
      <c r="EK337" s="113"/>
      <c r="EL337" s="113"/>
      <c r="EM337" s="113"/>
      <c r="EN337" s="113"/>
      <c r="EO337" s="113"/>
      <c r="EP337" s="113"/>
      <c r="EQ337" s="113"/>
      <c r="ER337" s="113"/>
      <c r="ES337" s="113"/>
      <c r="ET337" s="113"/>
      <c r="EU337" s="113"/>
      <c r="EV337" s="113"/>
      <c r="EW337" s="113"/>
      <c r="EX337" s="113"/>
      <c r="EY337" s="113"/>
      <c r="EZ337" s="113"/>
      <c r="FA337" s="113"/>
      <c r="FB337" s="113"/>
      <c r="FC337" s="113"/>
      <c r="FD337" s="113"/>
      <c r="FE337" s="113"/>
      <c r="FF337" s="113"/>
      <c r="FG337" s="113"/>
      <c r="FH337" s="113"/>
      <c r="FI337" s="113"/>
      <c r="FJ337" s="113"/>
      <c r="FK337" s="113"/>
      <c r="FL337" s="113"/>
      <c r="FM337" s="113"/>
      <c r="FN337" s="113"/>
      <c r="FO337" s="113"/>
      <c r="FP337" s="113"/>
      <c r="FQ337" s="113"/>
      <c r="FR337" s="113"/>
      <c r="FS337" s="113"/>
      <c r="FT337" s="113"/>
      <c r="FU337" s="113"/>
      <c r="FV337" s="113"/>
      <c r="FW337" s="113"/>
      <c r="FX337" s="113"/>
      <c r="FY337" s="113"/>
      <c r="FZ337" s="113"/>
      <c r="GA337" s="113"/>
      <c r="GB337" s="113"/>
      <c r="GC337" s="113"/>
      <c r="GD337" s="113"/>
      <c r="GE337" s="113"/>
      <c r="GF337" s="113"/>
      <c r="GG337" s="113"/>
      <c r="GH337" s="113"/>
      <c r="GI337" s="113"/>
      <c r="GJ337" s="113"/>
      <c r="GK337" s="113"/>
      <c r="GL337" s="113"/>
      <c r="GM337" s="113"/>
    </row>
    <row r="338" spans="1:195" ht="11.2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3"/>
      <c r="AT338" s="113"/>
      <c r="AU338" s="113"/>
      <c r="AV338" s="113"/>
      <c r="AW338" s="113"/>
      <c r="AX338" s="113"/>
      <c r="AY338" s="113"/>
      <c r="AZ338" s="113"/>
      <c r="BA338" s="113"/>
      <c r="BB338" s="113"/>
      <c r="BC338" s="113"/>
      <c r="BD338" s="113"/>
      <c r="BE338" s="113"/>
      <c r="BF338" s="113"/>
      <c r="BG338" s="113"/>
      <c r="BH338" s="113"/>
      <c r="BI338" s="113"/>
      <c r="BJ338" s="113"/>
      <c r="BK338" s="113"/>
      <c r="BL338" s="113"/>
      <c r="BM338" s="113"/>
      <c r="BN338" s="113"/>
      <c r="BO338" s="113"/>
      <c r="BP338" s="113"/>
      <c r="BQ338" s="113"/>
      <c r="BR338" s="113"/>
      <c r="BS338" s="113"/>
      <c r="BT338" s="113"/>
      <c r="BU338" s="113"/>
      <c r="BV338" s="113"/>
      <c r="BW338" s="113"/>
      <c r="BX338" s="113"/>
      <c r="BY338" s="113"/>
      <c r="BZ338" s="113"/>
      <c r="CA338" s="113"/>
      <c r="CB338" s="113"/>
      <c r="CC338" s="113"/>
      <c r="CD338" s="113"/>
      <c r="CE338" s="113"/>
      <c r="CF338" s="113"/>
      <c r="CG338" s="113"/>
      <c r="CH338" s="113"/>
      <c r="CI338" s="113"/>
      <c r="CJ338" s="113"/>
      <c r="CK338" s="113"/>
      <c r="CL338" s="113"/>
      <c r="CM338" s="113"/>
      <c r="CN338" s="113"/>
      <c r="CO338" s="113"/>
      <c r="CP338" s="113"/>
      <c r="CQ338" s="113"/>
      <c r="CR338" s="113"/>
      <c r="CS338" s="113"/>
      <c r="CT338" s="113"/>
      <c r="CU338" s="113"/>
      <c r="CV338" s="113"/>
      <c r="CW338" s="113"/>
      <c r="CX338" s="113"/>
      <c r="CY338" s="113"/>
      <c r="CZ338" s="113"/>
      <c r="DA338" s="113"/>
      <c r="DB338" s="113"/>
      <c r="DC338" s="113"/>
      <c r="DD338" s="113"/>
      <c r="DE338" s="113"/>
      <c r="DF338" s="113"/>
      <c r="DG338" s="113"/>
      <c r="DH338" s="113"/>
      <c r="DI338" s="113"/>
      <c r="DJ338" s="113"/>
      <c r="DK338" s="113"/>
      <c r="DL338" s="113"/>
      <c r="DM338" s="113"/>
      <c r="DN338" s="113"/>
      <c r="DO338" s="113"/>
      <c r="DP338" s="113"/>
      <c r="DQ338" s="113"/>
      <c r="DR338" s="113"/>
      <c r="DS338" s="113"/>
      <c r="DT338" s="113"/>
      <c r="DU338" s="113"/>
      <c r="DV338" s="113"/>
      <c r="DW338" s="113"/>
      <c r="DX338" s="113"/>
      <c r="DY338" s="113"/>
      <c r="DZ338" s="113"/>
      <c r="EA338" s="113"/>
      <c r="EB338" s="113"/>
      <c r="EC338" s="113"/>
      <c r="ED338" s="113"/>
      <c r="EE338" s="113"/>
      <c r="EF338" s="113"/>
      <c r="EG338" s="113"/>
      <c r="EH338" s="113"/>
      <c r="EI338" s="113"/>
      <c r="EJ338" s="113"/>
      <c r="EK338" s="113"/>
      <c r="EL338" s="113"/>
      <c r="EM338" s="113"/>
      <c r="EN338" s="113"/>
      <c r="EO338" s="113"/>
      <c r="EP338" s="113"/>
      <c r="EQ338" s="113"/>
      <c r="ER338" s="113"/>
      <c r="ES338" s="113"/>
      <c r="ET338" s="113"/>
      <c r="EU338" s="113"/>
      <c r="EV338" s="113"/>
      <c r="EW338" s="113"/>
      <c r="EX338" s="113"/>
      <c r="EY338" s="113"/>
      <c r="EZ338" s="113"/>
      <c r="FA338" s="113"/>
      <c r="FB338" s="113"/>
      <c r="FC338" s="113"/>
      <c r="FD338" s="113"/>
      <c r="FE338" s="113"/>
      <c r="FF338" s="113"/>
      <c r="FG338" s="113"/>
      <c r="FH338" s="113"/>
      <c r="FI338" s="113"/>
      <c r="FJ338" s="113"/>
      <c r="FK338" s="113"/>
      <c r="FL338" s="113"/>
      <c r="FM338" s="113"/>
      <c r="FN338" s="113"/>
      <c r="FO338" s="113"/>
      <c r="FP338" s="113"/>
      <c r="FQ338" s="113"/>
      <c r="FR338" s="113"/>
      <c r="FS338" s="113"/>
      <c r="FT338" s="113"/>
      <c r="FU338" s="113"/>
      <c r="FV338" s="113"/>
      <c r="FW338" s="113"/>
      <c r="FX338" s="113"/>
      <c r="FY338" s="113"/>
      <c r="FZ338" s="113"/>
      <c r="GA338" s="113"/>
      <c r="GB338" s="113"/>
      <c r="GC338" s="113"/>
      <c r="GD338" s="113"/>
      <c r="GE338" s="113"/>
      <c r="GF338" s="113"/>
      <c r="GG338" s="113"/>
      <c r="GH338" s="113"/>
      <c r="GI338" s="113"/>
      <c r="GJ338" s="113"/>
      <c r="GK338" s="113"/>
      <c r="GL338" s="113"/>
      <c r="GM338" s="113"/>
    </row>
    <row r="339" spans="1:195" ht="11.25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  <c r="AL339" s="113"/>
      <c r="AM339" s="113"/>
      <c r="AN339" s="113"/>
      <c r="AO339" s="113"/>
      <c r="AP339" s="113"/>
      <c r="AQ339" s="113"/>
      <c r="AR339" s="113"/>
      <c r="AS339" s="113"/>
      <c r="AT339" s="113"/>
      <c r="AU339" s="113"/>
      <c r="AV339" s="113"/>
      <c r="AW339" s="113"/>
      <c r="AX339" s="113"/>
      <c r="AY339" s="113"/>
      <c r="AZ339" s="113"/>
      <c r="BA339" s="113"/>
      <c r="BB339" s="113"/>
      <c r="BC339" s="113"/>
      <c r="BD339" s="113"/>
      <c r="BE339" s="113"/>
      <c r="BF339" s="113"/>
      <c r="BG339" s="113"/>
      <c r="BH339" s="113"/>
      <c r="BI339" s="113"/>
      <c r="BJ339" s="113"/>
      <c r="BK339" s="113"/>
      <c r="BL339" s="113"/>
      <c r="BM339" s="113"/>
      <c r="BN339" s="113"/>
      <c r="BO339" s="113"/>
      <c r="BP339" s="113"/>
      <c r="BQ339" s="113"/>
      <c r="BR339" s="113"/>
      <c r="BS339" s="113"/>
      <c r="BT339" s="113"/>
      <c r="BU339" s="113"/>
      <c r="BV339" s="113"/>
      <c r="BW339" s="113"/>
      <c r="BX339" s="113"/>
      <c r="BY339" s="113"/>
      <c r="BZ339" s="113"/>
      <c r="CA339" s="113"/>
      <c r="CB339" s="113"/>
      <c r="CC339" s="113"/>
      <c r="CD339" s="113"/>
      <c r="CE339" s="113"/>
      <c r="CF339" s="113"/>
      <c r="CG339" s="113"/>
      <c r="CH339" s="113"/>
      <c r="CI339" s="113"/>
      <c r="CJ339" s="113"/>
      <c r="CK339" s="113"/>
      <c r="CL339" s="113"/>
      <c r="CM339" s="113"/>
      <c r="CN339" s="113"/>
      <c r="CO339" s="113"/>
      <c r="CP339" s="113"/>
      <c r="CQ339" s="113"/>
      <c r="CR339" s="113"/>
      <c r="CS339" s="113"/>
      <c r="CT339" s="113"/>
      <c r="CU339" s="113"/>
      <c r="CV339" s="113"/>
      <c r="CW339" s="113"/>
      <c r="CX339" s="113"/>
      <c r="CY339" s="113"/>
      <c r="CZ339" s="113"/>
      <c r="DA339" s="113"/>
      <c r="DB339" s="113"/>
      <c r="DC339" s="113"/>
      <c r="DD339" s="113"/>
      <c r="DE339" s="113"/>
      <c r="DF339" s="113"/>
      <c r="DG339" s="113"/>
      <c r="DH339" s="113"/>
      <c r="DI339" s="113"/>
      <c r="DJ339" s="113"/>
      <c r="DK339" s="113"/>
      <c r="DL339" s="113"/>
      <c r="DM339" s="113"/>
      <c r="DN339" s="113"/>
      <c r="DO339" s="113"/>
      <c r="DP339" s="113"/>
      <c r="DQ339" s="113"/>
      <c r="DR339" s="113"/>
      <c r="DS339" s="113"/>
      <c r="DT339" s="113"/>
      <c r="DU339" s="113"/>
      <c r="DV339" s="113"/>
      <c r="DW339" s="113"/>
      <c r="DX339" s="113"/>
      <c r="DY339" s="113"/>
      <c r="DZ339" s="113"/>
      <c r="EA339" s="113"/>
      <c r="EB339" s="113"/>
      <c r="EC339" s="113"/>
      <c r="ED339" s="113"/>
      <c r="EE339" s="113"/>
      <c r="EF339" s="113"/>
      <c r="EG339" s="113"/>
      <c r="EH339" s="113"/>
      <c r="EI339" s="113"/>
      <c r="EJ339" s="113"/>
      <c r="EK339" s="113"/>
      <c r="EL339" s="113"/>
      <c r="EM339" s="113"/>
      <c r="EN339" s="113"/>
      <c r="EO339" s="113"/>
      <c r="EP339" s="113"/>
      <c r="EQ339" s="113"/>
      <c r="ER339" s="113"/>
      <c r="ES339" s="113"/>
      <c r="ET339" s="113"/>
      <c r="EU339" s="113"/>
      <c r="EV339" s="113"/>
      <c r="EW339" s="113"/>
      <c r="EX339" s="113"/>
      <c r="EY339" s="113"/>
      <c r="EZ339" s="113"/>
      <c r="FA339" s="113"/>
      <c r="FB339" s="113"/>
      <c r="FC339" s="113"/>
      <c r="FD339" s="113"/>
      <c r="FE339" s="113"/>
      <c r="FF339" s="113"/>
      <c r="FG339" s="113"/>
      <c r="FH339" s="113"/>
      <c r="FI339" s="113"/>
      <c r="FJ339" s="113"/>
      <c r="FK339" s="113"/>
      <c r="FL339" s="113"/>
      <c r="FM339" s="113"/>
      <c r="FN339" s="113"/>
      <c r="FO339" s="113"/>
      <c r="FP339" s="113"/>
      <c r="FQ339" s="113"/>
      <c r="FR339" s="113"/>
      <c r="FS339" s="113"/>
      <c r="FT339" s="113"/>
      <c r="FU339" s="113"/>
      <c r="FV339" s="113"/>
      <c r="FW339" s="113"/>
      <c r="FX339" s="113"/>
      <c r="FY339" s="113"/>
      <c r="FZ339" s="113"/>
      <c r="GA339" s="113"/>
      <c r="GB339" s="113"/>
      <c r="GC339" s="113"/>
      <c r="GD339" s="113"/>
      <c r="GE339" s="113"/>
      <c r="GF339" s="113"/>
      <c r="GG339" s="113"/>
      <c r="GH339" s="113"/>
      <c r="GI339" s="113"/>
      <c r="GJ339" s="113"/>
      <c r="GK339" s="113"/>
      <c r="GL339" s="113"/>
      <c r="GM339" s="113"/>
    </row>
    <row r="340" spans="1:195" ht="11.25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13"/>
      <c r="AT340" s="113"/>
      <c r="AU340" s="113"/>
      <c r="AV340" s="113"/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  <c r="BG340" s="113"/>
      <c r="BH340" s="113"/>
      <c r="BI340" s="113"/>
      <c r="BJ340" s="113"/>
      <c r="BK340" s="113"/>
      <c r="BL340" s="113"/>
      <c r="BM340" s="113"/>
      <c r="BN340" s="113"/>
      <c r="BO340" s="113"/>
      <c r="BP340" s="113"/>
      <c r="BQ340" s="113"/>
      <c r="BR340" s="113"/>
      <c r="BS340" s="113"/>
      <c r="BT340" s="113"/>
      <c r="BU340" s="113"/>
      <c r="BV340" s="113"/>
      <c r="BW340" s="113"/>
      <c r="BX340" s="113"/>
      <c r="BY340" s="113"/>
      <c r="BZ340" s="113"/>
      <c r="CA340" s="113"/>
      <c r="CB340" s="113"/>
      <c r="CC340" s="113"/>
      <c r="CD340" s="113"/>
      <c r="CE340" s="113"/>
      <c r="CF340" s="113"/>
      <c r="CG340" s="113"/>
      <c r="CH340" s="113"/>
      <c r="CI340" s="113"/>
      <c r="CJ340" s="113"/>
      <c r="CK340" s="113"/>
      <c r="CL340" s="113"/>
      <c r="CM340" s="113"/>
      <c r="CN340" s="113"/>
      <c r="CO340" s="113"/>
      <c r="CP340" s="113"/>
      <c r="CQ340" s="113"/>
      <c r="CR340" s="113"/>
      <c r="CS340" s="113"/>
      <c r="CT340" s="113"/>
      <c r="CU340" s="113"/>
      <c r="CV340" s="113"/>
      <c r="CW340" s="113"/>
      <c r="CX340" s="113"/>
      <c r="CY340" s="113"/>
      <c r="CZ340" s="113"/>
      <c r="DA340" s="113"/>
      <c r="DB340" s="113"/>
      <c r="DC340" s="113"/>
      <c r="DD340" s="113"/>
      <c r="DE340" s="113"/>
      <c r="DF340" s="113"/>
      <c r="DG340" s="113"/>
      <c r="DH340" s="113"/>
      <c r="DI340" s="113"/>
      <c r="DJ340" s="113"/>
      <c r="DK340" s="113"/>
      <c r="DL340" s="113"/>
      <c r="DM340" s="113"/>
      <c r="DN340" s="113"/>
      <c r="DO340" s="113"/>
      <c r="DP340" s="113"/>
      <c r="DQ340" s="113"/>
      <c r="DR340" s="113"/>
      <c r="DS340" s="113"/>
      <c r="DT340" s="113"/>
      <c r="DU340" s="113"/>
      <c r="DV340" s="113"/>
      <c r="DW340" s="113"/>
      <c r="DX340" s="113"/>
      <c r="DY340" s="113"/>
      <c r="DZ340" s="113"/>
      <c r="EA340" s="113"/>
      <c r="EB340" s="113"/>
      <c r="EC340" s="113"/>
      <c r="ED340" s="113"/>
      <c r="EE340" s="113"/>
      <c r="EF340" s="113"/>
      <c r="EG340" s="113"/>
      <c r="EH340" s="113"/>
      <c r="EI340" s="113"/>
      <c r="EJ340" s="113"/>
      <c r="EK340" s="113"/>
      <c r="EL340" s="113"/>
      <c r="EM340" s="113"/>
      <c r="EN340" s="113"/>
      <c r="EO340" s="113"/>
      <c r="EP340" s="113"/>
      <c r="EQ340" s="113"/>
      <c r="ER340" s="113"/>
      <c r="ES340" s="113"/>
      <c r="ET340" s="113"/>
      <c r="EU340" s="113"/>
      <c r="EV340" s="113"/>
      <c r="EW340" s="113"/>
      <c r="EX340" s="113"/>
      <c r="EY340" s="113"/>
      <c r="EZ340" s="113"/>
      <c r="FA340" s="113"/>
      <c r="FB340" s="113"/>
      <c r="FC340" s="113"/>
      <c r="FD340" s="113"/>
      <c r="FE340" s="113"/>
      <c r="FF340" s="113"/>
      <c r="FG340" s="113"/>
      <c r="FH340" s="113"/>
      <c r="FI340" s="113"/>
      <c r="FJ340" s="113"/>
      <c r="FK340" s="113"/>
      <c r="FL340" s="113"/>
      <c r="FM340" s="113"/>
      <c r="FN340" s="113"/>
      <c r="FO340" s="113"/>
      <c r="FP340" s="113"/>
      <c r="FQ340" s="113"/>
      <c r="FR340" s="113"/>
      <c r="FS340" s="113"/>
      <c r="FT340" s="113"/>
      <c r="FU340" s="113"/>
      <c r="FV340" s="113"/>
      <c r="FW340" s="113"/>
      <c r="FX340" s="113"/>
      <c r="FY340" s="113"/>
      <c r="FZ340" s="113"/>
      <c r="GA340" s="113"/>
      <c r="GB340" s="113"/>
      <c r="GC340" s="113"/>
      <c r="GD340" s="113"/>
      <c r="GE340" s="113"/>
      <c r="GF340" s="113"/>
      <c r="GG340" s="113"/>
      <c r="GH340" s="113"/>
      <c r="GI340" s="113"/>
      <c r="GJ340" s="113"/>
      <c r="GK340" s="113"/>
      <c r="GL340" s="113"/>
      <c r="GM340" s="113"/>
    </row>
    <row r="341" spans="1:195" ht="11.25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  <c r="AK341" s="113"/>
      <c r="AL341" s="113"/>
      <c r="AM341" s="113"/>
      <c r="AN341" s="113"/>
      <c r="AO341" s="113"/>
      <c r="AP341" s="113"/>
      <c r="AQ341" s="113"/>
      <c r="AR341" s="113"/>
      <c r="AS341" s="113"/>
      <c r="AT341" s="113"/>
      <c r="AU341" s="113"/>
      <c r="AV341" s="113"/>
      <c r="AW341" s="113"/>
      <c r="AX341" s="113"/>
      <c r="AY341" s="113"/>
      <c r="AZ341" s="113"/>
      <c r="BA341" s="113"/>
      <c r="BB341" s="113"/>
      <c r="BC341" s="113"/>
      <c r="BD341" s="113"/>
      <c r="BE341" s="113"/>
      <c r="BF341" s="113"/>
      <c r="BG341" s="113"/>
      <c r="BH341" s="113"/>
      <c r="BI341" s="113"/>
      <c r="BJ341" s="113"/>
      <c r="BK341" s="113"/>
      <c r="BL341" s="113"/>
      <c r="BM341" s="113"/>
      <c r="BN341" s="113"/>
      <c r="BO341" s="113"/>
      <c r="BP341" s="113"/>
      <c r="BQ341" s="113"/>
      <c r="BR341" s="113"/>
      <c r="BS341" s="113"/>
      <c r="BT341" s="113"/>
      <c r="BU341" s="113"/>
      <c r="BV341" s="113"/>
      <c r="BW341" s="113"/>
      <c r="BX341" s="113"/>
      <c r="BY341" s="113"/>
      <c r="BZ341" s="113"/>
      <c r="CA341" s="113"/>
      <c r="CB341" s="113"/>
      <c r="CC341" s="113"/>
      <c r="CD341" s="113"/>
      <c r="CE341" s="113"/>
      <c r="CF341" s="113"/>
      <c r="CG341" s="113"/>
      <c r="CH341" s="113"/>
      <c r="CI341" s="113"/>
      <c r="CJ341" s="113"/>
      <c r="CK341" s="113"/>
      <c r="CL341" s="113"/>
      <c r="CM341" s="113"/>
      <c r="CN341" s="113"/>
      <c r="CO341" s="113"/>
      <c r="CP341" s="113"/>
      <c r="CQ341" s="113"/>
      <c r="CR341" s="113"/>
      <c r="CS341" s="113"/>
      <c r="CT341" s="113"/>
      <c r="CU341" s="113"/>
      <c r="CV341" s="113"/>
      <c r="CW341" s="113"/>
      <c r="CX341" s="113"/>
      <c r="CY341" s="113"/>
      <c r="CZ341" s="113"/>
      <c r="DA341" s="113"/>
      <c r="DB341" s="113"/>
      <c r="DC341" s="113"/>
      <c r="DD341" s="113"/>
      <c r="DE341" s="113"/>
      <c r="DF341" s="113"/>
      <c r="DG341" s="113"/>
      <c r="DH341" s="113"/>
      <c r="DI341" s="113"/>
      <c r="DJ341" s="113"/>
      <c r="DK341" s="113"/>
      <c r="DL341" s="113"/>
      <c r="DM341" s="113"/>
      <c r="DN341" s="113"/>
      <c r="DO341" s="113"/>
      <c r="DP341" s="113"/>
      <c r="DQ341" s="113"/>
      <c r="DR341" s="113"/>
      <c r="DS341" s="113"/>
      <c r="DT341" s="113"/>
      <c r="DU341" s="113"/>
      <c r="DV341" s="113"/>
      <c r="DW341" s="113"/>
      <c r="DX341" s="113"/>
      <c r="DY341" s="113"/>
      <c r="DZ341" s="113"/>
      <c r="EA341" s="113"/>
      <c r="EB341" s="113"/>
      <c r="EC341" s="113"/>
      <c r="ED341" s="113"/>
      <c r="EE341" s="113"/>
      <c r="EF341" s="113"/>
      <c r="EG341" s="113"/>
      <c r="EH341" s="113"/>
      <c r="EI341" s="113"/>
      <c r="EJ341" s="113"/>
      <c r="EK341" s="113"/>
      <c r="EL341" s="113"/>
      <c r="EM341" s="113"/>
      <c r="EN341" s="113"/>
      <c r="EO341" s="113"/>
      <c r="EP341" s="113"/>
      <c r="EQ341" s="113"/>
      <c r="ER341" s="113"/>
      <c r="ES341" s="113"/>
      <c r="ET341" s="113"/>
      <c r="EU341" s="113"/>
      <c r="EV341" s="113"/>
      <c r="EW341" s="113"/>
      <c r="EX341" s="113"/>
      <c r="EY341" s="113"/>
      <c r="EZ341" s="113"/>
      <c r="FA341" s="113"/>
      <c r="FB341" s="113"/>
      <c r="FC341" s="113"/>
      <c r="FD341" s="113"/>
      <c r="FE341" s="113"/>
      <c r="FF341" s="113"/>
      <c r="FG341" s="113"/>
      <c r="FH341" s="113"/>
      <c r="FI341" s="113"/>
      <c r="FJ341" s="113"/>
      <c r="FK341" s="113"/>
      <c r="FL341" s="113"/>
      <c r="FM341" s="113"/>
      <c r="FN341" s="113"/>
      <c r="FO341" s="113"/>
      <c r="FP341" s="113"/>
      <c r="FQ341" s="113"/>
      <c r="FR341" s="113"/>
      <c r="FS341" s="113"/>
      <c r="FT341" s="113"/>
      <c r="FU341" s="113"/>
      <c r="FV341" s="113"/>
      <c r="FW341" s="113"/>
      <c r="FX341" s="113"/>
      <c r="FY341" s="113"/>
      <c r="FZ341" s="113"/>
      <c r="GA341" s="113"/>
      <c r="GB341" s="113"/>
      <c r="GC341" s="113"/>
      <c r="GD341" s="113"/>
      <c r="GE341" s="113"/>
      <c r="GF341" s="113"/>
      <c r="GG341" s="113"/>
      <c r="GH341" s="113"/>
      <c r="GI341" s="113"/>
      <c r="GJ341" s="113"/>
      <c r="GK341" s="113"/>
      <c r="GL341" s="113"/>
      <c r="GM341" s="113"/>
    </row>
    <row r="342" spans="1:195" ht="11.2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13"/>
      <c r="AT342" s="113"/>
      <c r="AU342" s="113"/>
      <c r="AV342" s="113"/>
      <c r="AW342" s="113"/>
      <c r="AX342" s="113"/>
      <c r="AY342" s="113"/>
      <c r="AZ342" s="113"/>
      <c r="BA342" s="113"/>
      <c r="BB342" s="113"/>
      <c r="BC342" s="113"/>
      <c r="BD342" s="113"/>
      <c r="BE342" s="113"/>
      <c r="BF342" s="113"/>
      <c r="BG342" s="113"/>
      <c r="BH342" s="113"/>
      <c r="BI342" s="113"/>
      <c r="BJ342" s="113"/>
      <c r="BK342" s="113"/>
      <c r="BL342" s="113"/>
      <c r="BM342" s="113"/>
      <c r="BN342" s="113"/>
      <c r="BO342" s="113"/>
      <c r="BP342" s="113"/>
      <c r="BQ342" s="113"/>
      <c r="BR342" s="113"/>
      <c r="BS342" s="113"/>
      <c r="BT342" s="113"/>
      <c r="BU342" s="113"/>
      <c r="BV342" s="113"/>
      <c r="BW342" s="113"/>
      <c r="BX342" s="113"/>
      <c r="BY342" s="113"/>
      <c r="BZ342" s="113"/>
      <c r="CA342" s="113"/>
      <c r="CB342" s="113"/>
      <c r="CC342" s="113"/>
      <c r="CD342" s="113"/>
      <c r="CE342" s="113"/>
      <c r="CF342" s="113"/>
      <c r="CG342" s="113"/>
      <c r="CH342" s="113"/>
      <c r="CI342" s="113"/>
      <c r="CJ342" s="113"/>
      <c r="CK342" s="113"/>
      <c r="CL342" s="113"/>
      <c r="CM342" s="113"/>
      <c r="CN342" s="113"/>
      <c r="CO342" s="113"/>
      <c r="CP342" s="113"/>
      <c r="CQ342" s="113"/>
      <c r="CR342" s="113"/>
      <c r="CS342" s="113"/>
      <c r="CT342" s="113"/>
      <c r="CU342" s="113"/>
      <c r="CV342" s="113"/>
      <c r="CW342" s="113"/>
      <c r="CX342" s="113"/>
      <c r="CY342" s="113"/>
      <c r="CZ342" s="113"/>
      <c r="DA342" s="113"/>
      <c r="DB342" s="113"/>
      <c r="DC342" s="113"/>
      <c r="DD342" s="113"/>
      <c r="DE342" s="113"/>
      <c r="DF342" s="113"/>
      <c r="DG342" s="113"/>
      <c r="DH342" s="113"/>
      <c r="DI342" s="113"/>
      <c r="DJ342" s="113"/>
      <c r="DK342" s="113"/>
      <c r="DL342" s="113"/>
      <c r="DM342" s="113"/>
      <c r="DN342" s="113"/>
      <c r="DO342" s="113"/>
      <c r="DP342" s="113"/>
      <c r="DQ342" s="113"/>
      <c r="DR342" s="113"/>
      <c r="DS342" s="113"/>
      <c r="DT342" s="113"/>
      <c r="DU342" s="113"/>
      <c r="DV342" s="113"/>
      <c r="DW342" s="113"/>
      <c r="DX342" s="113"/>
      <c r="DY342" s="113"/>
      <c r="DZ342" s="113"/>
      <c r="EA342" s="113"/>
      <c r="EB342" s="113"/>
      <c r="EC342" s="113"/>
      <c r="ED342" s="113"/>
      <c r="EE342" s="113"/>
      <c r="EF342" s="113"/>
      <c r="EG342" s="113"/>
      <c r="EH342" s="113"/>
      <c r="EI342" s="113"/>
      <c r="EJ342" s="113"/>
      <c r="EK342" s="113"/>
      <c r="EL342" s="113"/>
      <c r="EM342" s="113"/>
      <c r="EN342" s="113"/>
      <c r="EO342" s="113"/>
      <c r="EP342" s="113"/>
      <c r="EQ342" s="113"/>
      <c r="ER342" s="113"/>
      <c r="ES342" s="113"/>
      <c r="ET342" s="113"/>
      <c r="EU342" s="113"/>
      <c r="EV342" s="113"/>
      <c r="EW342" s="113"/>
      <c r="EX342" s="113"/>
      <c r="EY342" s="113"/>
      <c r="EZ342" s="113"/>
      <c r="FA342" s="113"/>
      <c r="FB342" s="113"/>
      <c r="FC342" s="113"/>
      <c r="FD342" s="113"/>
      <c r="FE342" s="113"/>
      <c r="FF342" s="113"/>
      <c r="FG342" s="113"/>
      <c r="FH342" s="113"/>
      <c r="FI342" s="113"/>
      <c r="FJ342" s="113"/>
      <c r="FK342" s="113"/>
      <c r="FL342" s="113"/>
      <c r="FM342" s="113"/>
      <c r="FN342" s="113"/>
      <c r="FO342" s="113"/>
      <c r="FP342" s="113"/>
      <c r="FQ342" s="113"/>
      <c r="FR342" s="113"/>
      <c r="FS342" s="113"/>
      <c r="FT342" s="113"/>
      <c r="FU342" s="113"/>
      <c r="FV342" s="113"/>
      <c r="FW342" s="113"/>
      <c r="FX342" s="113"/>
      <c r="FY342" s="113"/>
      <c r="FZ342" s="113"/>
      <c r="GA342" s="113"/>
      <c r="GB342" s="113"/>
      <c r="GC342" s="113"/>
      <c r="GD342" s="113"/>
      <c r="GE342" s="113"/>
      <c r="GF342" s="113"/>
      <c r="GG342" s="113"/>
      <c r="GH342" s="113"/>
      <c r="GI342" s="113"/>
      <c r="GJ342" s="113"/>
      <c r="GK342" s="113"/>
      <c r="GL342" s="113"/>
      <c r="GM342" s="113"/>
    </row>
    <row r="343" spans="1:195" ht="11.2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  <c r="AK343" s="113"/>
      <c r="AL343" s="113"/>
      <c r="AM343" s="113"/>
      <c r="AN343" s="113"/>
      <c r="AO343" s="113"/>
      <c r="AP343" s="113"/>
      <c r="AQ343" s="113"/>
      <c r="AR343" s="113"/>
      <c r="AS343" s="113"/>
      <c r="AT343" s="113"/>
      <c r="AU343" s="113"/>
      <c r="AV343" s="113"/>
      <c r="AW343" s="113"/>
      <c r="AX343" s="113"/>
      <c r="AY343" s="113"/>
      <c r="AZ343" s="113"/>
      <c r="BA343" s="113"/>
      <c r="BB343" s="113"/>
      <c r="BC343" s="113"/>
      <c r="BD343" s="113"/>
      <c r="BE343" s="113"/>
      <c r="BF343" s="113"/>
      <c r="BG343" s="113"/>
      <c r="BH343" s="113"/>
      <c r="BI343" s="113"/>
      <c r="BJ343" s="113"/>
      <c r="BK343" s="113"/>
      <c r="BL343" s="113"/>
      <c r="BM343" s="113"/>
      <c r="BN343" s="113"/>
      <c r="BO343" s="113"/>
      <c r="BP343" s="113"/>
      <c r="BQ343" s="113"/>
      <c r="BR343" s="113"/>
      <c r="BS343" s="113"/>
      <c r="BT343" s="113"/>
      <c r="BU343" s="113"/>
      <c r="BV343" s="113"/>
      <c r="BW343" s="113"/>
      <c r="BX343" s="113"/>
      <c r="BY343" s="113"/>
      <c r="BZ343" s="113"/>
      <c r="CA343" s="113"/>
      <c r="CB343" s="113"/>
      <c r="CC343" s="113"/>
      <c r="CD343" s="113"/>
      <c r="CE343" s="113"/>
      <c r="CF343" s="113"/>
      <c r="CG343" s="113"/>
      <c r="CH343" s="113"/>
      <c r="CI343" s="113"/>
      <c r="CJ343" s="113"/>
      <c r="CK343" s="113"/>
      <c r="CL343" s="113"/>
      <c r="CM343" s="113"/>
      <c r="CN343" s="113"/>
      <c r="CO343" s="113"/>
      <c r="CP343" s="113"/>
      <c r="CQ343" s="113"/>
      <c r="CR343" s="113"/>
      <c r="CS343" s="113"/>
      <c r="CT343" s="113"/>
      <c r="CU343" s="113"/>
      <c r="CV343" s="113"/>
      <c r="CW343" s="113"/>
      <c r="CX343" s="113"/>
      <c r="CY343" s="113"/>
      <c r="CZ343" s="113"/>
      <c r="DA343" s="113"/>
      <c r="DB343" s="113"/>
      <c r="DC343" s="113"/>
      <c r="DD343" s="113"/>
      <c r="DE343" s="113"/>
      <c r="DF343" s="113"/>
      <c r="DG343" s="113"/>
      <c r="DH343" s="113"/>
      <c r="DI343" s="113"/>
      <c r="DJ343" s="113"/>
      <c r="DK343" s="113"/>
      <c r="DL343" s="113"/>
      <c r="DM343" s="113"/>
      <c r="DN343" s="113"/>
      <c r="DO343" s="113"/>
      <c r="DP343" s="113"/>
      <c r="DQ343" s="113"/>
      <c r="DR343" s="113"/>
      <c r="DS343" s="113"/>
      <c r="DT343" s="113"/>
      <c r="DU343" s="113"/>
      <c r="DV343" s="113"/>
      <c r="DW343" s="113"/>
      <c r="DX343" s="113"/>
      <c r="DY343" s="113"/>
      <c r="DZ343" s="113"/>
      <c r="EA343" s="113"/>
      <c r="EB343" s="113"/>
      <c r="EC343" s="113"/>
      <c r="ED343" s="113"/>
      <c r="EE343" s="113"/>
      <c r="EF343" s="113"/>
      <c r="EG343" s="113"/>
      <c r="EH343" s="113"/>
      <c r="EI343" s="113"/>
      <c r="EJ343" s="113"/>
      <c r="EK343" s="113"/>
      <c r="EL343" s="113"/>
      <c r="EM343" s="113"/>
      <c r="EN343" s="113"/>
      <c r="EO343" s="113"/>
      <c r="EP343" s="113"/>
      <c r="EQ343" s="113"/>
      <c r="ER343" s="113"/>
      <c r="ES343" s="113"/>
      <c r="ET343" s="113"/>
      <c r="EU343" s="113"/>
      <c r="EV343" s="113"/>
      <c r="EW343" s="113"/>
      <c r="EX343" s="113"/>
      <c r="EY343" s="113"/>
      <c r="EZ343" s="113"/>
      <c r="FA343" s="113"/>
      <c r="FB343" s="113"/>
      <c r="FC343" s="113"/>
      <c r="FD343" s="113"/>
      <c r="FE343" s="113"/>
      <c r="FF343" s="113"/>
      <c r="FG343" s="113"/>
      <c r="FH343" s="113"/>
      <c r="FI343" s="113"/>
      <c r="FJ343" s="113"/>
      <c r="FK343" s="113"/>
      <c r="FL343" s="113"/>
      <c r="FM343" s="113"/>
      <c r="FN343" s="113"/>
      <c r="FO343" s="113"/>
      <c r="FP343" s="113"/>
      <c r="FQ343" s="113"/>
      <c r="FR343" s="113"/>
      <c r="FS343" s="113"/>
      <c r="FT343" s="113"/>
      <c r="FU343" s="113"/>
      <c r="FV343" s="113"/>
      <c r="FW343" s="113"/>
      <c r="FX343" s="113"/>
      <c r="FY343" s="113"/>
      <c r="FZ343" s="113"/>
      <c r="GA343" s="113"/>
      <c r="GB343" s="113"/>
      <c r="GC343" s="113"/>
      <c r="GD343" s="113"/>
      <c r="GE343" s="113"/>
      <c r="GF343" s="113"/>
      <c r="GG343" s="113"/>
      <c r="GH343" s="113"/>
      <c r="GI343" s="113"/>
      <c r="GJ343" s="113"/>
      <c r="GK343" s="113"/>
      <c r="GL343" s="113"/>
      <c r="GM343" s="113"/>
    </row>
  </sheetData>
  <sheetProtection/>
  <mergeCells count="383">
    <mergeCell ref="FL12:GE14"/>
    <mergeCell ref="EV35:FK35"/>
    <mergeCell ref="CQ15:DA15"/>
    <mergeCell ref="CQ16:DA16"/>
    <mergeCell ref="CD32:CP32"/>
    <mergeCell ref="ES106:GE106"/>
    <mergeCell ref="CQ97:DA97"/>
    <mergeCell ref="DB97:DM97"/>
    <mergeCell ref="CD98:CP98"/>
    <mergeCell ref="CQ98:DA98"/>
    <mergeCell ref="A101:GE101"/>
    <mergeCell ref="CD99:CP99"/>
    <mergeCell ref="A109:GE109"/>
    <mergeCell ref="A110:GE110"/>
    <mergeCell ref="F41:DV41"/>
    <mergeCell ref="DW41:ER41"/>
    <mergeCell ref="F42:DV42"/>
    <mergeCell ref="DW42:ER42"/>
    <mergeCell ref="A108:ER108"/>
    <mergeCell ref="ES108:GE108"/>
    <mergeCell ref="F105:ER105"/>
    <mergeCell ref="F107:ER107"/>
    <mergeCell ref="ES107:GE107"/>
    <mergeCell ref="A107:E107"/>
    <mergeCell ref="ES105:GE105"/>
    <mergeCell ref="F106:ER106"/>
    <mergeCell ref="A105:E105"/>
    <mergeCell ref="A106:E106"/>
    <mergeCell ref="DB11:DM11"/>
    <mergeCell ref="CD11:CP11"/>
    <mergeCell ref="BD33:BM33"/>
    <mergeCell ref="DB15:DM15"/>
    <mergeCell ref="DB16:DM16"/>
    <mergeCell ref="CQ11:DA11"/>
    <mergeCell ref="CD30:CP31"/>
    <mergeCell ref="CQ30:DA31"/>
    <mergeCell ref="A26:ER26"/>
    <mergeCell ref="A28:GE28"/>
    <mergeCell ref="A30:E31"/>
    <mergeCell ref="BD34:BM35"/>
    <mergeCell ref="DW43:ER43"/>
    <mergeCell ref="BN34:CC35"/>
    <mergeCell ref="CD35:CP35"/>
    <mergeCell ref="BN36:CC36"/>
    <mergeCell ref="F32:AQ32"/>
    <mergeCell ref="AR32:BC32"/>
    <mergeCell ref="BD32:BM32"/>
    <mergeCell ref="AR36:BC36"/>
    <mergeCell ref="CQ7:DA8"/>
    <mergeCell ref="DB7:DM8"/>
    <mergeCell ref="CQ9:DA9"/>
    <mergeCell ref="DB9:DM9"/>
    <mergeCell ref="DB10:DM10"/>
    <mergeCell ref="CD10:CP10"/>
    <mergeCell ref="CD7:CP8"/>
    <mergeCell ref="CD9:CP9"/>
    <mergeCell ref="CQ10:DA10"/>
    <mergeCell ref="ES26:GE26"/>
    <mergeCell ref="F87:DV87"/>
    <mergeCell ref="F88:DV88"/>
    <mergeCell ref="DW86:ER86"/>
    <mergeCell ref="DW87:ER87"/>
    <mergeCell ref="DW88:ER88"/>
    <mergeCell ref="F78:DV78"/>
    <mergeCell ref="CQ35:DA35"/>
    <mergeCell ref="DB35:DM35"/>
    <mergeCell ref="A38:GE38"/>
    <mergeCell ref="ED100:EU100"/>
    <mergeCell ref="EV100:FK100"/>
    <mergeCell ref="CD33:CP33"/>
    <mergeCell ref="CQ32:DA32"/>
    <mergeCell ref="DB32:DM32"/>
    <mergeCell ref="F30:AQ31"/>
    <mergeCell ref="DB98:DM98"/>
    <mergeCell ref="DB99:DM99"/>
    <mergeCell ref="CD97:CP97"/>
    <mergeCell ref="CQ99:DA99"/>
    <mergeCell ref="A36:AQ36"/>
    <mergeCell ref="A82:GE82"/>
    <mergeCell ref="A84:GE84"/>
    <mergeCell ref="A86:E86"/>
    <mergeCell ref="DW80:ER80"/>
    <mergeCell ref="DN36:EC36"/>
    <mergeCell ref="FL36:GE36"/>
    <mergeCell ref="BD36:BM36"/>
    <mergeCell ref="ES52:GE52"/>
    <mergeCell ref="F52:ER52"/>
    <mergeCell ref="FL98:GE98"/>
    <mergeCell ref="DN98:EC98"/>
    <mergeCell ref="A100:E100"/>
    <mergeCell ref="F100:AQ100"/>
    <mergeCell ref="AR100:BC100"/>
    <mergeCell ref="BD100:BM100"/>
    <mergeCell ref="BN100:CC100"/>
    <mergeCell ref="FL100:GE100"/>
    <mergeCell ref="CD100:CP100"/>
    <mergeCell ref="CQ100:DA100"/>
    <mergeCell ref="DB100:DM100"/>
    <mergeCell ref="DN100:EC100"/>
    <mergeCell ref="A98:E98"/>
    <mergeCell ref="F98:AQ98"/>
    <mergeCell ref="AR98:BC98"/>
    <mergeCell ref="BD98:BM98"/>
    <mergeCell ref="BN98:CC98"/>
    <mergeCell ref="A99:E99"/>
    <mergeCell ref="F99:AQ99"/>
    <mergeCell ref="AR99:BC99"/>
    <mergeCell ref="BD99:BM99"/>
    <mergeCell ref="BN99:CC99"/>
    <mergeCell ref="ED99:EU99"/>
    <mergeCell ref="EV99:FK99"/>
    <mergeCell ref="ED97:EU97"/>
    <mergeCell ref="EV97:FK97"/>
    <mergeCell ref="BD97:BM97"/>
    <mergeCell ref="BN97:CC97"/>
    <mergeCell ref="DN97:EC97"/>
    <mergeCell ref="FL97:GE97"/>
    <mergeCell ref="DN99:EC99"/>
    <mergeCell ref="FL99:GE99"/>
    <mergeCell ref="A96:E96"/>
    <mergeCell ref="ES87:GE87"/>
    <mergeCell ref="ED98:EU98"/>
    <mergeCell ref="EV98:FK98"/>
    <mergeCell ref="A97:E97"/>
    <mergeCell ref="F97:AQ97"/>
    <mergeCell ref="AR97:BC97"/>
    <mergeCell ref="ED35:EU35"/>
    <mergeCell ref="EV96:FK96"/>
    <mergeCell ref="ED36:EU36"/>
    <mergeCell ref="EV36:FK36"/>
    <mergeCell ref="ES43:GE43"/>
    <mergeCell ref="ES57:GE57"/>
    <mergeCell ref="F57:ER57"/>
    <mergeCell ref="A55:GE55"/>
    <mergeCell ref="CD36:CP36"/>
    <mergeCell ref="A35:E35"/>
    <mergeCell ref="DN33:EC33"/>
    <mergeCell ref="ED33:EU33"/>
    <mergeCell ref="EV33:FK33"/>
    <mergeCell ref="ES42:GE42"/>
    <mergeCell ref="ES41:GE41"/>
    <mergeCell ref="A103:GE103"/>
    <mergeCell ref="A33:E33"/>
    <mergeCell ref="F33:AQ33"/>
    <mergeCell ref="ES86:GE86"/>
    <mergeCell ref="A87:E87"/>
    <mergeCell ref="F35:AQ35"/>
    <mergeCell ref="AR35:BC35"/>
    <mergeCell ref="CQ33:DA33"/>
    <mergeCell ref="DB33:DM33"/>
    <mergeCell ref="BN32:CC32"/>
    <mergeCell ref="A32:E32"/>
    <mergeCell ref="F34:AQ34"/>
    <mergeCell ref="AR34:BC34"/>
    <mergeCell ref="BN33:CC33"/>
    <mergeCell ref="A34:E34"/>
    <mergeCell ref="AR33:BC33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A7:E8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A21:GE21"/>
    <mergeCell ref="FL10:GE10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N30:EC31"/>
    <mergeCell ref="ED30:GE30"/>
    <mergeCell ref="ED31:EU31"/>
    <mergeCell ref="EV31:FK31"/>
    <mergeCell ref="FL31:GE31"/>
    <mergeCell ref="DB30:DM31"/>
    <mergeCell ref="DN35:EC35"/>
    <mergeCell ref="A44:ER44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FL34:GE35"/>
    <mergeCell ref="A58:E58"/>
    <mergeCell ref="A51:E51"/>
    <mergeCell ref="A39:GE39"/>
    <mergeCell ref="A41:E41"/>
    <mergeCell ref="A42:E42"/>
    <mergeCell ref="CD34:CP34"/>
    <mergeCell ref="CQ34:DA34"/>
    <mergeCell ref="DB34:DM34"/>
    <mergeCell ref="CQ36:DA36"/>
    <mergeCell ref="ES44:GE44"/>
    <mergeCell ref="ES60:GE60"/>
    <mergeCell ref="A60:ER60"/>
    <mergeCell ref="ES53:GE53"/>
    <mergeCell ref="A53:ER53"/>
    <mergeCell ref="A57:E57"/>
    <mergeCell ref="F59:ER59"/>
    <mergeCell ref="A59:E59"/>
    <mergeCell ref="ES58:GE58"/>
    <mergeCell ref="F51:ER51"/>
    <mergeCell ref="A62:GE62"/>
    <mergeCell ref="A47:GE47"/>
    <mergeCell ref="ES50:GE50"/>
    <mergeCell ref="A69:GE69"/>
    <mergeCell ref="ES67:GE67"/>
    <mergeCell ref="A67:ER67"/>
    <mergeCell ref="ES51:GE51"/>
    <mergeCell ref="F66:ER66"/>
    <mergeCell ref="F72:ER72"/>
    <mergeCell ref="DW78:ER78"/>
    <mergeCell ref="F79:DV79"/>
    <mergeCell ref="ES71:GE71"/>
    <mergeCell ref="F71:ER71"/>
    <mergeCell ref="ES64:GE64"/>
    <mergeCell ref="F64:ER64"/>
    <mergeCell ref="DB36:DM36"/>
    <mergeCell ref="A80:E80"/>
    <mergeCell ref="A76:GE76"/>
    <mergeCell ref="ES74:GE74"/>
    <mergeCell ref="A74:ER74"/>
    <mergeCell ref="A78:E78"/>
    <mergeCell ref="A48:GE48"/>
    <mergeCell ref="A50:E50"/>
    <mergeCell ref="ES80:GE80"/>
    <mergeCell ref="ES65:GE65"/>
    <mergeCell ref="A94:E95"/>
    <mergeCell ref="F94:AQ95"/>
    <mergeCell ref="AR94:BC95"/>
    <mergeCell ref="F86:DV86"/>
    <mergeCell ref="CD94:CP95"/>
    <mergeCell ref="ED94:GE94"/>
    <mergeCell ref="BD94:BM95"/>
    <mergeCell ref="ES88:GE88"/>
    <mergeCell ref="A89:ER89"/>
    <mergeCell ref="ES89:GE89"/>
    <mergeCell ref="F43:DV43"/>
    <mergeCell ref="A81:ER81"/>
    <mergeCell ref="ES81:GE81"/>
    <mergeCell ref="A92:GE92"/>
    <mergeCell ref="A90:GE90"/>
    <mergeCell ref="ES79:GE79"/>
    <mergeCell ref="ES78:GE78"/>
    <mergeCell ref="A79:E79"/>
    <mergeCell ref="A88:E88"/>
    <mergeCell ref="ES66:GE66"/>
    <mergeCell ref="A43:E43"/>
    <mergeCell ref="A73:E73"/>
    <mergeCell ref="A71:E71"/>
    <mergeCell ref="A72:E72"/>
    <mergeCell ref="A66:E66"/>
    <mergeCell ref="A64:E64"/>
    <mergeCell ref="A65:E65"/>
    <mergeCell ref="A52:E52"/>
    <mergeCell ref="A45:GE45"/>
    <mergeCell ref="F50:ER50"/>
    <mergeCell ref="F65:ER65"/>
    <mergeCell ref="ES59:GE59"/>
    <mergeCell ref="F58:ER58"/>
    <mergeCell ref="ED95:EU95"/>
    <mergeCell ref="EV95:FK95"/>
    <mergeCell ref="DW79:ER79"/>
    <mergeCell ref="F80:DV80"/>
    <mergeCell ref="ES73:GE73"/>
    <mergeCell ref="F73:ER73"/>
    <mergeCell ref="ES72:GE72"/>
    <mergeCell ref="CD96:CP96"/>
    <mergeCell ref="CQ96:DA96"/>
    <mergeCell ref="DB96:DM96"/>
    <mergeCell ref="FL95:GE95"/>
    <mergeCell ref="CQ94:DA95"/>
    <mergeCell ref="FL96:GE96"/>
    <mergeCell ref="A37:GE37"/>
    <mergeCell ref="F96:AQ96"/>
    <mergeCell ref="AR96:BC96"/>
    <mergeCell ref="BD96:BM96"/>
    <mergeCell ref="BN96:CC96"/>
    <mergeCell ref="DN96:EC96"/>
    <mergeCell ref="ED96:EU96"/>
    <mergeCell ref="DB94:DM95"/>
    <mergeCell ref="BN94:CC95"/>
    <mergeCell ref="DN94:EC95"/>
    <mergeCell ref="A25:E25"/>
    <mergeCell ref="A23:E23"/>
    <mergeCell ref="A24:E24"/>
    <mergeCell ref="A11:E11"/>
    <mergeCell ref="ES25:GE25"/>
    <mergeCell ref="AR11:BC11"/>
    <mergeCell ref="BD11:BM11"/>
    <mergeCell ref="BN11:CC11"/>
    <mergeCell ref="DN11:EC11"/>
    <mergeCell ref="ES23:GE23"/>
    <mergeCell ref="FL1:GE1"/>
    <mergeCell ref="A3:GE3"/>
    <mergeCell ref="A4:GE4"/>
    <mergeCell ref="A5:GE5"/>
    <mergeCell ref="A10:E10"/>
    <mergeCell ref="FL11:GE11"/>
    <mergeCell ref="EV10:FK10"/>
    <mergeCell ref="ED9:EU9"/>
    <mergeCell ref="EV9:FK9"/>
    <mergeCell ref="FL9:GE9"/>
    <mergeCell ref="BN16:CC16"/>
    <mergeCell ref="CD15:CP15"/>
    <mergeCell ref="FL15:GE15"/>
    <mergeCell ref="ED16:EU16"/>
    <mergeCell ref="EV16:FK16"/>
    <mergeCell ref="FL16:GE16"/>
    <mergeCell ref="DN16:EC16"/>
    <mergeCell ref="CD16:CP16"/>
    <mergeCell ref="CD14:CP14"/>
    <mergeCell ref="A15:E15"/>
    <mergeCell ref="F15:AQ15"/>
    <mergeCell ref="EV11:FK11"/>
    <mergeCell ref="DN15:EC15"/>
    <mergeCell ref="ED15:EU15"/>
    <mergeCell ref="EV15:FK15"/>
    <mergeCell ref="AR15:BC15"/>
    <mergeCell ref="BD15:BM15"/>
    <mergeCell ref="BN15:CC15"/>
    <mergeCell ref="A12:E12"/>
    <mergeCell ref="F12:AQ12"/>
    <mergeCell ref="AR12:BC12"/>
    <mergeCell ref="BD12:BM12"/>
    <mergeCell ref="BN12:CC12"/>
    <mergeCell ref="A14:E14"/>
    <mergeCell ref="F14:AQ14"/>
    <mergeCell ref="AR14:BC14"/>
    <mergeCell ref="BD14:BM14"/>
    <mergeCell ref="BN14:CC14"/>
    <mergeCell ref="EV12:FK12"/>
    <mergeCell ref="CQ14:DA14"/>
    <mergeCell ref="DB14:DM14"/>
    <mergeCell ref="DN14:EC14"/>
    <mergeCell ref="ED14:EU14"/>
    <mergeCell ref="EV14:FK14"/>
    <mergeCell ref="EV13:FK13"/>
    <mergeCell ref="CD12:CP12"/>
    <mergeCell ref="CQ12:DA12"/>
    <mergeCell ref="DB12:DM12"/>
    <mergeCell ref="DN12:EC12"/>
    <mergeCell ref="ED12:EU12"/>
    <mergeCell ref="CQ13:DA13"/>
    <mergeCell ref="DB13:DM13"/>
    <mergeCell ref="DN13:EC13"/>
    <mergeCell ref="ED13:EU13"/>
    <mergeCell ref="A13:E13"/>
    <mergeCell ref="F13:AQ13"/>
    <mergeCell ref="AR13:BC13"/>
    <mergeCell ref="BD13:BM13"/>
    <mergeCell ref="BN13:CC13"/>
    <mergeCell ref="CD13:CP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D19"/>
  <sheetViews>
    <sheetView view="pageBreakPreview" zoomScaleSheetLayoutView="100" zoomScalePageLayoutView="0" workbookViewId="0" topLeftCell="A2">
      <selection activeCell="A1" sqref="A1:IV1"/>
    </sheetView>
  </sheetViews>
  <sheetFormatPr defaultColWidth="0.875" defaultRowHeight="12.75"/>
  <cols>
    <col min="1" max="24" width="0.875" style="73" customWidth="1"/>
    <col min="25" max="25" width="22.375" style="73" customWidth="1"/>
    <col min="26" max="34" width="0.875" style="73" customWidth="1"/>
    <col min="35" max="35" width="1.625" style="73" customWidth="1"/>
    <col min="36" max="38" width="0.875" style="73" customWidth="1"/>
    <col min="39" max="39" width="1.75390625" style="73" customWidth="1"/>
    <col min="40" max="40" width="0.875" style="73" customWidth="1"/>
    <col min="41" max="41" width="2.00390625" style="73" customWidth="1"/>
    <col min="42" max="42" width="2.125" style="73" customWidth="1"/>
    <col min="43" max="43" width="1.75390625" style="73" customWidth="1"/>
    <col min="44" max="44" width="1.37890625" style="73" customWidth="1"/>
    <col min="45" max="45" width="0.875" style="73" customWidth="1"/>
    <col min="46" max="46" width="1.75390625" style="73" customWidth="1"/>
    <col min="47" max="54" width="0.875" style="73" customWidth="1"/>
    <col min="55" max="55" width="4.375" style="73" customWidth="1"/>
    <col min="56" max="60" width="0.875" style="73" customWidth="1"/>
    <col min="61" max="61" width="1.875" style="73" customWidth="1"/>
    <col min="62" max="66" width="0.875" style="73" customWidth="1"/>
    <col min="67" max="67" width="2.25390625" style="73" customWidth="1"/>
    <col min="68" max="79" width="0.875" style="73" customWidth="1"/>
    <col min="80" max="80" width="1.12109375" style="73" customWidth="1"/>
    <col min="81" max="81" width="0.875" style="73" customWidth="1"/>
    <col min="82" max="83" width="0.74609375" style="73" customWidth="1"/>
    <col min="84" max="84" width="0.6171875" style="73" customWidth="1"/>
    <col min="85" max="95" width="0.875" style="73" customWidth="1"/>
    <col min="96" max="96" width="3.625" style="73" customWidth="1"/>
    <col min="97" max="106" width="0.875" style="73" customWidth="1"/>
    <col min="107" max="107" width="3.25390625" style="73" customWidth="1"/>
    <col min="108" max="124" width="0.875" style="73" customWidth="1"/>
    <col min="125" max="125" width="1.25" style="73" customWidth="1"/>
    <col min="126" max="128" width="0.875" style="73" customWidth="1"/>
    <col min="129" max="129" width="1.25" style="73" customWidth="1"/>
    <col min="130" max="130" width="1.12109375" style="73" customWidth="1"/>
    <col min="131" max="132" width="0.875" style="73" customWidth="1"/>
    <col min="133" max="133" width="3.00390625" style="73" customWidth="1"/>
    <col min="134" max="134" width="19.375" style="73" customWidth="1"/>
    <col min="135" max="16384" width="0.875" style="73" customWidth="1"/>
  </cols>
  <sheetData>
    <row r="1" spans="84:133" ht="20.25" customHeight="1" hidden="1">
      <c r="CF1" s="358" t="s">
        <v>4</v>
      </c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  <c r="CT1" s="359"/>
      <c r="CU1" s="359"/>
      <c r="CV1" s="359"/>
      <c r="CW1" s="359"/>
      <c r="CX1" s="359"/>
      <c r="CY1" s="359"/>
      <c r="CZ1" s="359"/>
      <c r="DA1" s="359"/>
      <c r="DB1" s="359"/>
      <c r="DC1" s="359"/>
      <c r="DD1" s="359"/>
      <c r="DE1" s="359"/>
      <c r="DF1" s="359"/>
      <c r="DG1" s="359"/>
      <c r="DH1" s="359"/>
      <c r="DI1" s="359"/>
      <c r="DJ1" s="359"/>
      <c r="DK1" s="359"/>
      <c r="DL1" s="359"/>
      <c r="DM1" s="359"/>
      <c r="DN1" s="359"/>
      <c r="DO1" s="359"/>
      <c r="DP1" s="359"/>
      <c r="DQ1" s="359"/>
      <c r="DR1" s="359"/>
      <c r="DS1" s="359"/>
      <c r="DT1" s="359"/>
      <c r="DU1" s="359"/>
      <c r="DV1" s="359"/>
      <c r="DW1" s="359"/>
      <c r="DX1" s="359"/>
      <c r="DY1" s="359"/>
      <c r="DZ1" s="359"/>
      <c r="EA1" s="359"/>
      <c r="EB1" s="359"/>
      <c r="EC1" s="359"/>
    </row>
    <row r="2" ht="13.5" customHeight="1">
      <c r="CX2" s="74"/>
    </row>
    <row r="3" spans="1:133" ht="20.25" customHeight="1">
      <c r="A3" s="360" t="s">
        <v>215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  <c r="CB3" s="360"/>
      <c r="CC3" s="360"/>
      <c r="CD3" s="360"/>
      <c r="CE3" s="360"/>
      <c r="CF3" s="360"/>
      <c r="CG3" s="360"/>
      <c r="CH3" s="360"/>
      <c r="CI3" s="360"/>
      <c r="CJ3" s="360"/>
      <c r="CK3" s="360"/>
      <c r="CL3" s="360"/>
      <c r="CM3" s="360"/>
      <c r="CN3" s="360"/>
      <c r="CO3" s="360"/>
      <c r="CP3" s="360"/>
      <c r="CQ3" s="360"/>
      <c r="CR3" s="360"/>
      <c r="CS3" s="360"/>
      <c r="CT3" s="360"/>
      <c r="CU3" s="360"/>
      <c r="CV3" s="360"/>
      <c r="CW3" s="360"/>
      <c r="CX3" s="360"/>
      <c r="CY3" s="360"/>
      <c r="CZ3" s="360"/>
      <c r="DA3" s="360"/>
      <c r="DB3" s="360"/>
      <c r="DC3" s="360"/>
      <c r="DD3" s="360"/>
      <c r="DE3" s="360"/>
      <c r="DF3" s="360"/>
      <c r="DG3" s="360"/>
      <c r="DH3" s="360"/>
      <c r="DI3" s="360"/>
      <c r="DJ3" s="360"/>
      <c r="DK3" s="360"/>
      <c r="DL3" s="360"/>
      <c r="DM3" s="360"/>
      <c r="DN3" s="360"/>
      <c r="DO3" s="360"/>
      <c r="DP3" s="360"/>
      <c r="DQ3" s="360"/>
      <c r="DR3" s="360"/>
      <c r="DS3" s="360"/>
      <c r="DT3" s="360"/>
      <c r="DU3" s="360"/>
      <c r="DV3" s="360"/>
      <c r="DW3" s="360"/>
      <c r="DX3" s="360"/>
      <c r="DY3" s="360"/>
      <c r="DZ3" s="360"/>
      <c r="EA3" s="360"/>
      <c r="EB3" s="360"/>
      <c r="EC3" s="360"/>
    </row>
    <row r="4" ht="13.5" customHeight="1"/>
    <row r="5" spans="1:48" ht="15">
      <c r="A5" s="354" t="s">
        <v>5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</row>
    <row r="6" ht="18" customHeight="1">
      <c r="A6" s="73" t="s">
        <v>6</v>
      </c>
    </row>
    <row r="8" spans="1:133" s="75" customFormat="1" ht="28.5" customHeight="1">
      <c r="A8" s="264" t="s">
        <v>3</v>
      </c>
      <c r="B8" s="270"/>
      <c r="C8" s="270"/>
      <c r="D8" s="270"/>
      <c r="E8" s="270"/>
      <c r="F8" s="349"/>
      <c r="G8" s="264" t="s">
        <v>21</v>
      </c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349"/>
      <c r="Z8" s="264" t="s">
        <v>16</v>
      </c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349"/>
      <c r="AL8" s="253" t="s">
        <v>17</v>
      </c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64" t="s">
        <v>280</v>
      </c>
      <c r="BW8" s="270"/>
      <c r="BX8" s="270"/>
      <c r="BY8" s="270"/>
      <c r="BZ8" s="270"/>
      <c r="CA8" s="270"/>
      <c r="CB8" s="270"/>
      <c r="CC8" s="270"/>
      <c r="CD8" s="270"/>
      <c r="CE8" s="270"/>
      <c r="CF8" s="349"/>
      <c r="CG8" s="264" t="s">
        <v>259</v>
      </c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349"/>
      <c r="CS8" s="258" t="s">
        <v>223</v>
      </c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3"/>
      <c r="DK8" s="273"/>
      <c r="DL8" s="273"/>
      <c r="DM8" s="273"/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3"/>
      <c r="DY8" s="273"/>
      <c r="DZ8" s="273"/>
      <c r="EA8" s="273"/>
      <c r="EB8" s="273"/>
      <c r="EC8" s="274"/>
    </row>
    <row r="9" spans="1:133" s="75" customFormat="1" ht="80.25" customHeight="1">
      <c r="A9" s="350"/>
      <c r="B9" s="351"/>
      <c r="C9" s="351"/>
      <c r="D9" s="351"/>
      <c r="E9" s="351"/>
      <c r="F9" s="352"/>
      <c r="G9" s="350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2"/>
      <c r="Z9" s="350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2"/>
      <c r="AL9" s="253" t="s">
        <v>253</v>
      </c>
      <c r="AM9" s="253"/>
      <c r="AN9" s="253"/>
      <c r="AO9" s="253"/>
      <c r="AP9" s="253"/>
      <c r="AQ9" s="253"/>
      <c r="AR9" s="253"/>
      <c r="AS9" s="253"/>
      <c r="AT9" s="253"/>
      <c r="AU9" s="253" t="s">
        <v>0</v>
      </c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350"/>
      <c r="BW9" s="351"/>
      <c r="BX9" s="351"/>
      <c r="BY9" s="351"/>
      <c r="BZ9" s="351"/>
      <c r="CA9" s="351"/>
      <c r="CB9" s="351"/>
      <c r="CC9" s="351"/>
      <c r="CD9" s="351"/>
      <c r="CE9" s="351"/>
      <c r="CF9" s="352"/>
      <c r="CG9" s="350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2"/>
      <c r="CS9" s="264" t="s">
        <v>216</v>
      </c>
      <c r="CT9" s="265"/>
      <c r="CU9" s="265"/>
      <c r="CV9" s="265"/>
      <c r="CW9" s="265"/>
      <c r="CX9" s="265"/>
      <c r="CY9" s="265"/>
      <c r="CZ9" s="265"/>
      <c r="DA9" s="265"/>
      <c r="DB9" s="265"/>
      <c r="DC9" s="266"/>
      <c r="DD9" s="264" t="s">
        <v>221</v>
      </c>
      <c r="DE9" s="265"/>
      <c r="DF9" s="265"/>
      <c r="DG9" s="265"/>
      <c r="DH9" s="265"/>
      <c r="DI9" s="265"/>
      <c r="DJ9" s="265"/>
      <c r="DK9" s="265"/>
      <c r="DL9" s="265"/>
      <c r="DM9" s="265"/>
      <c r="DN9" s="266"/>
      <c r="DO9" s="258" t="s">
        <v>19</v>
      </c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4"/>
    </row>
    <row r="10" spans="1:133" s="75" customFormat="1" ht="57.75" customHeight="1">
      <c r="A10" s="271"/>
      <c r="B10" s="272"/>
      <c r="C10" s="272"/>
      <c r="D10" s="272"/>
      <c r="E10" s="272"/>
      <c r="F10" s="353"/>
      <c r="G10" s="271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353"/>
      <c r="Z10" s="271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3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 t="s">
        <v>225</v>
      </c>
      <c r="AV10" s="253"/>
      <c r="AW10" s="253"/>
      <c r="AX10" s="253"/>
      <c r="AY10" s="253"/>
      <c r="AZ10" s="253"/>
      <c r="BA10" s="253"/>
      <c r="BB10" s="253"/>
      <c r="BC10" s="253"/>
      <c r="BD10" s="253" t="s">
        <v>226</v>
      </c>
      <c r="BE10" s="253"/>
      <c r="BF10" s="253"/>
      <c r="BG10" s="253"/>
      <c r="BH10" s="253"/>
      <c r="BI10" s="253"/>
      <c r="BJ10" s="253"/>
      <c r="BK10" s="253"/>
      <c r="BL10" s="253"/>
      <c r="BM10" s="253" t="s">
        <v>227</v>
      </c>
      <c r="BN10" s="253"/>
      <c r="BO10" s="253"/>
      <c r="BP10" s="253"/>
      <c r="BQ10" s="253"/>
      <c r="BR10" s="253"/>
      <c r="BS10" s="253"/>
      <c r="BT10" s="253"/>
      <c r="BU10" s="253"/>
      <c r="BV10" s="271"/>
      <c r="BW10" s="272"/>
      <c r="BX10" s="272"/>
      <c r="BY10" s="272"/>
      <c r="BZ10" s="272"/>
      <c r="CA10" s="272"/>
      <c r="CB10" s="272"/>
      <c r="CC10" s="272"/>
      <c r="CD10" s="272"/>
      <c r="CE10" s="272"/>
      <c r="CF10" s="353"/>
      <c r="CG10" s="271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353"/>
      <c r="CS10" s="267"/>
      <c r="CT10" s="268"/>
      <c r="CU10" s="268"/>
      <c r="CV10" s="268"/>
      <c r="CW10" s="268"/>
      <c r="CX10" s="268"/>
      <c r="CY10" s="268"/>
      <c r="CZ10" s="268"/>
      <c r="DA10" s="268"/>
      <c r="DB10" s="268"/>
      <c r="DC10" s="269"/>
      <c r="DD10" s="267"/>
      <c r="DE10" s="268"/>
      <c r="DF10" s="268"/>
      <c r="DG10" s="268"/>
      <c r="DH10" s="268"/>
      <c r="DI10" s="268"/>
      <c r="DJ10" s="268"/>
      <c r="DK10" s="268"/>
      <c r="DL10" s="268"/>
      <c r="DM10" s="268"/>
      <c r="DN10" s="269"/>
      <c r="DO10" s="258" t="s">
        <v>2</v>
      </c>
      <c r="DP10" s="273"/>
      <c r="DQ10" s="273"/>
      <c r="DR10" s="273"/>
      <c r="DS10" s="273"/>
      <c r="DT10" s="273"/>
      <c r="DU10" s="273"/>
      <c r="DV10" s="274"/>
      <c r="DW10" s="258" t="s">
        <v>20</v>
      </c>
      <c r="DX10" s="273"/>
      <c r="DY10" s="273"/>
      <c r="DZ10" s="273"/>
      <c r="EA10" s="273"/>
      <c r="EB10" s="273"/>
      <c r="EC10" s="274"/>
    </row>
    <row r="11" spans="1:133" s="76" customFormat="1" ht="12">
      <c r="A11" s="346">
        <v>1</v>
      </c>
      <c r="B11" s="347"/>
      <c r="C11" s="347"/>
      <c r="D11" s="347"/>
      <c r="E11" s="347"/>
      <c r="F11" s="348"/>
      <c r="G11" s="346">
        <v>2</v>
      </c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8"/>
      <c r="Z11" s="346">
        <v>3</v>
      </c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8"/>
      <c r="AL11" s="346">
        <v>4</v>
      </c>
      <c r="AM11" s="347"/>
      <c r="AN11" s="347"/>
      <c r="AO11" s="347"/>
      <c r="AP11" s="347"/>
      <c r="AQ11" s="347"/>
      <c r="AR11" s="347"/>
      <c r="AS11" s="347"/>
      <c r="AT11" s="348"/>
      <c r="AU11" s="346">
        <v>5</v>
      </c>
      <c r="AV11" s="347"/>
      <c r="AW11" s="347"/>
      <c r="AX11" s="347"/>
      <c r="AY11" s="347"/>
      <c r="AZ11" s="347"/>
      <c r="BA11" s="347"/>
      <c r="BB11" s="347"/>
      <c r="BC11" s="348"/>
      <c r="BD11" s="346">
        <v>6</v>
      </c>
      <c r="BE11" s="347"/>
      <c r="BF11" s="347"/>
      <c r="BG11" s="347"/>
      <c r="BH11" s="347"/>
      <c r="BI11" s="347"/>
      <c r="BJ11" s="347"/>
      <c r="BK11" s="347"/>
      <c r="BL11" s="348"/>
      <c r="BM11" s="346">
        <v>7</v>
      </c>
      <c r="BN11" s="347"/>
      <c r="BO11" s="347"/>
      <c r="BP11" s="347"/>
      <c r="BQ11" s="347"/>
      <c r="BR11" s="347"/>
      <c r="BS11" s="347"/>
      <c r="BT11" s="347"/>
      <c r="BU11" s="348"/>
      <c r="BV11" s="346">
        <v>8</v>
      </c>
      <c r="BW11" s="347"/>
      <c r="BX11" s="347"/>
      <c r="BY11" s="347"/>
      <c r="BZ11" s="347"/>
      <c r="CA11" s="347"/>
      <c r="CB11" s="347"/>
      <c r="CC11" s="347"/>
      <c r="CD11" s="347"/>
      <c r="CE11" s="347"/>
      <c r="CF11" s="348"/>
      <c r="CG11" s="346">
        <v>9</v>
      </c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8"/>
      <c r="CS11" s="346">
        <v>10</v>
      </c>
      <c r="CT11" s="347"/>
      <c r="CU11" s="347"/>
      <c r="CV11" s="347"/>
      <c r="CW11" s="347"/>
      <c r="CX11" s="347"/>
      <c r="CY11" s="347"/>
      <c r="CZ11" s="347"/>
      <c r="DA11" s="347"/>
      <c r="DB11" s="347"/>
      <c r="DC11" s="348"/>
      <c r="DD11" s="346">
        <v>11</v>
      </c>
      <c r="DE11" s="347"/>
      <c r="DF11" s="347"/>
      <c r="DG11" s="347"/>
      <c r="DH11" s="347"/>
      <c r="DI11" s="347"/>
      <c r="DJ11" s="347"/>
      <c r="DK11" s="347"/>
      <c r="DL11" s="347"/>
      <c r="DM11" s="347"/>
      <c r="DN11" s="348"/>
      <c r="DO11" s="346">
        <v>12</v>
      </c>
      <c r="DP11" s="347"/>
      <c r="DQ11" s="347"/>
      <c r="DR11" s="347"/>
      <c r="DS11" s="347"/>
      <c r="DT11" s="347"/>
      <c r="DU11" s="347"/>
      <c r="DV11" s="348"/>
      <c r="DW11" s="346">
        <v>13</v>
      </c>
      <c r="DX11" s="347"/>
      <c r="DY11" s="347"/>
      <c r="DZ11" s="347"/>
      <c r="EA11" s="347"/>
      <c r="EB11" s="347"/>
      <c r="EC11" s="348"/>
    </row>
    <row r="12" spans="1:133" s="76" customFormat="1" ht="55.5" customHeight="1">
      <c r="A12" s="334" t="s">
        <v>7</v>
      </c>
      <c r="B12" s="335"/>
      <c r="C12" s="335"/>
      <c r="D12" s="335"/>
      <c r="E12" s="335"/>
      <c r="F12" s="336"/>
      <c r="G12" s="337" t="s">
        <v>279</v>
      </c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9"/>
      <c r="Z12" s="340" t="s">
        <v>1</v>
      </c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2"/>
      <c r="AL12" s="331" t="s">
        <v>1</v>
      </c>
      <c r="AM12" s="332"/>
      <c r="AN12" s="332"/>
      <c r="AO12" s="332"/>
      <c r="AP12" s="332"/>
      <c r="AQ12" s="332"/>
      <c r="AR12" s="332"/>
      <c r="AS12" s="332"/>
      <c r="AT12" s="333"/>
      <c r="AU12" s="331" t="s">
        <v>1</v>
      </c>
      <c r="AV12" s="332"/>
      <c r="AW12" s="332"/>
      <c r="AX12" s="332"/>
      <c r="AY12" s="332"/>
      <c r="AZ12" s="332"/>
      <c r="BA12" s="332"/>
      <c r="BB12" s="332"/>
      <c r="BC12" s="333"/>
      <c r="BD12" s="331" t="s">
        <v>1</v>
      </c>
      <c r="BE12" s="332"/>
      <c r="BF12" s="332"/>
      <c r="BG12" s="332"/>
      <c r="BH12" s="332"/>
      <c r="BI12" s="332"/>
      <c r="BJ12" s="332"/>
      <c r="BK12" s="332"/>
      <c r="BL12" s="333"/>
      <c r="BM12" s="331" t="s">
        <v>1</v>
      </c>
      <c r="BN12" s="332"/>
      <c r="BO12" s="332"/>
      <c r="BP12" s="332"/>
      <c r="BQ12" s="332"/>
      <c r="BR12" s="332"/>
      <c r="BS12" s="332"/>
      <c r="BT12" s="332"/>
      <c r="BU12" s="333"/>
      <c r="BV12" s="331" t="s">
        <v>1</v>
      </c>
      <c r="BW12" s="332"/>
      <c r="BX12" s="332"/>
      <c r="BY12" s="332"/>
      <c r="BZ12" s="332"/>
      <c r="CA12" s="332"/>
      <c r="CB12" s="332"/>
      <c r="CC12" s="332"/>
      <c r="CD12" s="332"/>
      <c r="CE12" s="332"/>
      <c r="CF12" s="333"/>
      <c r="CG12" s="331">
        <f>CG13+CG14+CG16</f>
        <v>84931680</v>
      </c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3"/>
      <c r="CS12" s="331">
        <f>CG12</f>
        <v>84931680</v>
      </c>
      <c r="CT12" s="332"/>
      <c r="CU12" s="332"/>
      <c r="CV12" s="332"/>
      <c r="CW12" s="332"/>
      <c r="CX12" s="332"/>
      <c r="CY12" s="332"/>
      <c r="CZ12" s="332"/>
      <c r="DA12" s="332"/>
      <c r="DB12" s="332"/>
      <c r="DC12" s="333"/>
      <c r="DD12" s="331"/>
      <c r="DE12" s="332"/>
      <c r="DF12" s="332"/>
      <c r="DG12" s="332"/>
      <c r="DH12" s="332"/>
      <c r="DI12" s="332"/>
      <c r="DJ12" s="332"/>
      <c r="DK12" s="332"/>
      <c r="DL12" s="332"/>
      <c r="DM12" s="332"/>
      <c r="DN12" s="333"/>
      <c r="DO12" s="331"/>
      <c r="DP12" s="332"/>
      <c r="DQ12" s="332"/>
      <c r="DR12" s="332"/>
      <c r="DS12" s="332"/>
      <c r="DT12" s="332"/>
      <c r="DU12" s="332"/>
      <c r="DV12" s="333"/>
      <c r="DW12" s="331"/>
      <c r="DX12" s="332"/>
      <c r="DY12" s="332"/>
      <c r="DZ12" s="332"/>
      <c r="EA12" s="332"/>
      <c r="EB12" s="332"/>
      <c r="EC12" s="333"/>
    </row>
    <row r="13" spans="1:134" s="19" customFormat="1" ht="27.75" customHeight="1">
      <c r="A13" s="334" t="s">
        <v>23</v>
      </c>
      <c r="B13" s="335"/>
      <c r="C13" s="335"/>
      <c r="D13" s="335"/>
      <c r="E13" s="335"/>
      <c r="F13" s="336"/>
      <c r="G13" s="337" t="s">
        <v>15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9"/>
      <c r="Z13" s="340">
        <v>80</v>
      </c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2"/>
      <c r="AL13" s="331">
        <f>AU13+BD13+BM13</f>
        <v>60779</v>
      </c>
      <c r="AM13" s="332"/>
      <c r="AN13" s="332"/>
      <c r="AO13" s="332"/>
      <c r="AP13" s="332"/>
      <c r="AQ13" s="332"/>
      <c r="AR13" s="332"/>
      <c r="AS13" s="332"/>
      <c r="AT13" s="333"/>
      <c r="AU13" s="331">
        <v>24320.74</v>
      </c>
      <c r="AV13" s="332"/>
      <c r="AW13" s="332"/>
      <c r="AX13" s="332"/>
      <c r="AY13" s="332"/>
      <c r="AZ13" s="332"/>
      <c r="BA13" s="332"/>
      <c r="BB13" s="332"/>
      <c r="BC13" s="333"/>
      <c r="BD13" s="331">
        <v>6128.68</v>
      </c>
      <c r="BE13" s="332"/>
      <c r="BF13" s="332"/>
      <c r="BG13" s="332"/>
      <c r="BH13" s="332"/>
      <c r="BI13" s="332"/>
      <c r="BJ13" s="332"/>
      <c r="BK13" s="332"/>
      <c r="BL13" s="333"/>
      <c r="BM13" s="331">
        <v>30329.58</v>
      </c>
      <c r="BN13" s="332"/>
      <c r="BO13" s="332"/>
      <c r="BP13" s="332"/>
      <c r="BQ13" s="332"/>
      <c r="BR13" s="332"/>
      <c r="BS13" s="332"/>
      <c r="BT13" s="332"/>
      <c r="BU13" s="333"/>
      <c r="BV13" s="331"/>
      <c r="BW13" s="332"/>
      <c r="BX13" s="332"/>
      <c r="BY13" s="332"/>
      <c r="BZ13" s="332"/>
      <c r="CA13" s="332"/>
      <c r="CB13" s="332"/>
      <c r="CC13" s="332"/>
      <c r="CD13" s="332"/>
      <c r="CE13" s="332"/>
      <c r="CF13" s="333"/>
      <c r="CG13" s="331">
        <f>(Z13*(AL13+BV13)*12)</f>
        <v>58347840</v>
      </c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3"/>
      <c r="CS13" s="331">
        <f>CG13</f>
        <v>58347840</v>
      </c>
      <c r="CT13" s="332"/>
      <c r="CU13" s="332"/>
      <c r="CV13" s="332"/>
      <c r="CW13" s="332"/>
      <c r="CX13" s="332"/>
      <c r="CY13" s="332"/>
      <c r="CZ13" s="332"/>
      <c r="DA13" s="332"/>
      <c r="DB13" s="332"/>
      <c r="DC13" s="333"/>
      <c r="DD13" s="331"/>
      <c r="DE13" s="332"/>
      <c r="DF13" s="332"/>
      <c r="DG13" s="332"/>
      <c r="DH13" s="332"/>
      <c r="DI13" s="332"/>
      <c r="DJ13" s="332"/>
      <c r="DK13" s="332"/>
      <c r="DL13" s="332"/>
      <c r="DM13" s="332"/>
      <c r="DN13" s="333"/>
      <c r="DO13" s="331"/>
      <c r="DP13" s="332"/>
      <c r="DQ13" s="332"/>
      <c r="DR13" s="332"/>
      <c r="DS13" s="332"/>
      <c r="DT13" s="332"/>
      <c r="DU13" s="332"/>
      <c r="DV13" s="333"/>
      <c r="DW13" s="331"/>
      <c r="DX13" s="332"/>
      <c r="DY13" s="332"/>
      <c r="DZ13" s="332"/>
      <c r="EA13" s="332"/>
      <c r="EB13" s="332"/>
      <c r="EC13" s="333"/>
      <c r="ED13" s="19">
        <v>58347940</v>
      </c>
    </row>
    <row r="14" spans="1:133" s="19" customFormat="1" ht="52.5" customHeight="1">
      <c r="A14" s="334" t="s">
        <v>24</v>
      </c>
      <c r="B14" s="335"/>
      <c r="C14" s="335"/>
      <c r="D14" s="335"/>
      <c r="E14" s="335"/>
      <c r="F14" s="336"/>
      <c r="G14" s="337" t="s">
        <v>284</v>
      </c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5"/>
      <c r="Z14" s="340">
        <v>48</v>
      </c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2"/>
      <c r="AL14" s="331">
        <v>38558.5</v>
      </c>
      <c r="AM14" s="332"/>
      <c r="AN14" s="332"/>
      <c r="AO14" s="332"/>
      <c r="AP14" s="332"/>
      <c r="AQ14" s="332"/>
      <c r="AR14" s="332"/>
      <c r="AS14" s="332"/>
      <c r="AT14" s="333"/>
      <c r="AU14" s="331">
        <v>26949.36</v>
      </c>
      <c r="AV14" s="332"/>
      <c r="AW14" s="332"/>
      <c r="AX14" s="332"/>
      <c r="AY14" s="332"/>
      <c r="AZ14" s="332"/>
      <c r="BA14" s="332"/>
      <c r="BB14" s="332"/>
      <c r="BC14" s="333"/>
      <c r="BD14" s="331">
        <v>6714.55</v>
      </c>
      <c r="BE14" s="332"/>
      <c r="BF14" s="332"/>
      <c r="BG14" s="332"/>
      <c r="BH14" s="332"/>
      <c r="BI14" s="332"/>
      <c r="BJ14" s="332"/>
      <c r="BK14" s="332"/>
      <c r="BL14" s="333"/>
      <c r="BM14" s="331">
        <v>4894.59</v>
      </c>
      <c r="BN14" s="332"/>
      <c r="BO14" s="332"/>
      <c r="BP14" s="332"/>
      <c r="BQ14" s="332"/>
      <c r="BR14" s="332"/>
      <c r="BS14" s="332"/>
      <c r="BT14" s="332"/>
      <c r="BU14" s="333"/>
      <c r="BV14" s="331"/>
      <c r="BW14" s="332"/>
      <c r="BX14" s="332"/>
      <c r="BY14" s="332"/>
      <c r="BZ14" s="332"/>
      <c r="CA14" s="332"/>
      <c r="CB14" s="332"/>
      <c r="CC14" s="332"/>
      <c r="CD14" s="332"/>
      <c r="CE14" s="332"/>
      <c r="CF14" s="333"/>
      <c r="CG14" s="331">
        <f>(Z14*(AL14+BV14)*12)</f>
        <v>22209696</v>
      </c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3"/>
      <c r="CS14" s="331">
        <f>CG14</f>
        <v>22209696</v>
      </c>
      <c r="CT14" s="332"/>
      <c r="CU14" s="332"/>
      <c r="CV14" s="332"/>
      <c r="CW14" s="332"/>
      <c r="CX14" s="332"/>
      <c r="CY14" s="332"/>
      <c r="CZ14" s="332"/>
      <c r="DA14" s="332"/>
      <c r="DB14" s="332"/>
      <c r="DC14" s="333"/>
      <c r="DD14" s="331"/>
      <c r="DE14" s="332"/>
      <c r="DF14" s="332"/>
      <c r="DG14" s="332"/>
      <c r="DH14" s="332"/>
      <c r="DI14" s="332"/>
      <c r="DJ14" s="332"/>
      <c r="DK14" s="332"/>
      <c r="DL14" s="332"/>
      <c r="DM14" s="332"/>
      <c r="DN14" s="333"/>
      <c r="DO14" s="331"/>
      <c r="DP14" s="332"/>
      <c r="DQ14" s="332"/>
      <c r="DR14" s="332"/>
      <c r="DS14" s="332"/>
      <c r="DT14" s="332"/>
      <c r="DU14" s="332"/>
      <c r="DV14" s="333"/>
      <c r="DW14" s="331"/>
      <c r="DX14" s="332"/>
      <c r="DY14" s="332"/>
      <c r="DZ14" s="332"/>
      <c r="EA14" s="332"/>
      <c r="EB14" s="332"/>
      <c r="EC14" s="333"/>
    </row>
    <row r="15" spans="1:133" s="19" customFormat="1" ht="51.75" customHeight="1" hidden="1">
      <c r="A15" s="334" t="s">
        <v>25</v>
      </c>
      <c r="B15" s="335"/>
      <c r="C15" s="335"/>
      <c r="D15" s="335"/>
      <c r="E15" s="335"/>
      <c r="F15" s="336"/>
      <c r="G15" s="337" t="s">
        <v>285</v>
      </c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5"/>
      <c r="Z15" s="340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2"/>
      <c r="AL15" s="331"/>
      <c r="AM15" s="332"/>
      <c r="AN15" s="332"/>
      <c r="AO15" s="332"/>
      <c r="AP15" s="332"/>
      <c r="AQ15" s="332"/>
      <c r="AR15" s="332"/>
      <c r="AS15" s="332"/>
      <c r="AT15" s="333"/>
      <c r="AU15" s="331"/>
      <c r="AV15" s="332"/>
      <c r="AW15" s="332"/>
      <c r="AX15" s="332"/>
      <c r="AY15" s="332"/>
      <c r="AZ15" s="332"/>
      <c r="BA15" s="332"/>
      <c r="BB15" s="332"/>
      <c r="BC15" s="333"/>
      <c r="BD15" s="331"/>
      <c r="BE15" s="332"/>
      <c r="BF15" s="332"/>
      <c r="BG15" s="332"/>
      <c r="BH15" s="332"/>
      <c r="BI15" s="332"/>
      <c r="BJ15" s="332"/>
      <c r="BK15" s="332"/>
      <c r="BL15" s="333"/>
      <c r="BM15" s="331"/>
      <c r="BN15" s="332"/>
      <c r="BO15" s="332"/>
      <c r="BP15" s="332"/>
      <c r="BQ15" s="332"/>
      <c r="BR15" s="332"/>
      <c r="BS15" s="332"/>
      <c r="BT15" s="332"/>
      <c r="BU15" s="333"/>
      <c r="BV15" s="331"/>
      <c r="BW15" s="332"/>
      <c r="BX15" s="332"/>
      <c r="BY15" s="332"/>
      <c r="BZ15" s="332"/>
      <c r="CA15" s="332"/>
      <c r="CB15" s="332"/>
      <c r="CC15" s="332"/>
      <c r="CD15" s="332"/>
      <c r="CE15" s="332"/>
      <c r="CF15" s="333"/>
      <c r="CG15" s="331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3"/>
      <c r="CS15" s="331"/>
      <c r="CT15" s="332"/>
      <c r="CU15" s="332"/>
      <c r="CV15" s="332"/>
      <c r="CW15" s="332"/>
      <c r="CX15" s="332"/>
      <c r="CY15" s="332"/>
      <c r="CZ15" s="332"/>
      <c r="DA15" s="332"/>
      <c r="DB15" s="332"/>
      <c r="DC15" s="333"/>
      <c r="DD15" s="331"/>
      <c r="DE15" s="332"/>
      <c r="DF15" s="332"/>
      <c r="DG15" s="332"/>
      <c r="DH15" s="332"/>
      <c r="DI15" s="332"/>
      <c r="DJ15" s="332"/>
      <c r="DK15" s="332"/>
      <c r="DL15" s="332"/>
      <c r="DM15" s="332"/>
      <c r="DN15" s="333"/>
      <c r="DO15" s="331"/>
      <c r="DP15" s="332"/>
      <c r="DQ15" s="332"/>
      <c r="DR15" s="332"/>
      <c r="DS15" s="332"/>
      <c r="DT15" s="332"/>
      <c r="DU15" s="332"/>
      <c r="DV15" s="333"/>
      <c r="DW15" s="331"/>
      <c r="DX15" s="332"/>
      <c r="DY15" s="332"/>
      <c r="DZ15" s="332"/>
      <c r="EA15" s="332"/>
      <c r="EB15" s="332"/>
      <c r="EC15" s="333"/>
    </row>
    <row r="16" spans="1:133" s="19" customFormat="1" ht="27" customHeight="1">
      <c r="A16" s="334" t="s">
        <v>25</v>
      </c>
      <c r="B16" s="335"/>
      <c r="C16" s="335"/>
      <c r="D16" s="335"/>
      <c r="E16" s="335"/>
      <c r="F16" s="336"/>
      <c r="G16" s="337" t="s">
        <v>286</v>
      </c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5"/>
      <c r="Z16" s="340">
        <v>12</v>
      </c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2"/>
      <c r="AL16" s="331">
        <f>AU16+BD16+BM16</f>
        <v>30376</v>
      </c>
      <c r="AM16" s="332"/>
      <c r="AN16" s="332"/>
      <c r="AO16" s="332"/>
      <c r="AP16" s="332"/>
      <c r="AQ16" s="332"/>
      <c r="AR16" s="332"/>
      <c r="AS16" s="332"/>
      <c r="AT16" s="333"/>
      <c r="AU16" s="331">
        <v>20503.96</v>
      </c>
      <c r="AV16" s="332"/>
      <c r="AW16" s="332"/>
      <c r="AX16" s="332"/>
      <c r="AY16" s="332"/>
      <c r="AZ16" s="332"/>
      <c r="BA16" s="332"/>
      <c r="BB16" s="332"/>
      <c r="BC16" s="333"/>
      <c r="BD16" s="331">
        <v>744.87</v>
      </c>
      <c r="BE16" s="332"/>
      <c r="BF16" s="332"/>
      <c r="BG16" s="332"/>
      <c r="BH16" s="332"/>
      <c r="BI16" s="332"/>
      <c r="BJ16" s="332"/>
      <c r="BK16" s="332"/>
      <c r="BL16" s="333"/>
      <c r="BM16" s="331">
        <v>9127.17</v>
      </c>
      <c r="BN16" s="332"/>
      <c r="BO16" s="332"/>
      <c r="BP16" s="332"/>
      <c r="BQ16" s="332"/>
      <c r="BR16" s="332"/>
      <c r="BS16" s="332"/>
      <c r="BT16" s="332"/>
      <c r="BU16" s="333"/>
      <c r="BV16" s="331"/>
      <c r="BW16" s="332"/>
      <c r="BX16" s="332"/>
      <c r="BY16" s="332"/>
      <c r="BZ16" s="332"/>
      <c r="CA16" s="332"/>
      <c r="CB16" s="332"/>
      <c r="CC16" s="332"/>
      <c r="CD16" s="332"/>
      <c r="CE16" s="332"/>
      <c r="CF16" s="333"/>
      <c r="CG16" s="331">
        <f>(Z16*(AL16+BV16)*12)</f>
        <v>4374144</v>
      </c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3"/>
      <c r="CS16" s="331">
        <f>CG16</f>
        <v>4374144</v>
      </c>
      <c r="CT16" s="332"/>
      <c r="CU16" s="332"/>
      <c r="CV16" s="332"/>
      <c r="CW16" s="332"/>
      <c r="CX16" s="332"/>
      <c r="CY16" s="332"/>
      <c r="CZ16" s="332"/>
      <c r="DA16" s="332"/>
      <c r="DB16" s="332"/>
      <c r="DC16" s="333"/>
      <c r="DD16" s="331"/>
      <c r="DE16" s="332"/>
      <c r="DF16" s="332"/>
      <c r="DG16" s="332"/>
      <c r="DH16" s="332"/>
      <c r="DI16" s="332"/>
      <c r="DJ16" s="332"/>
      <c r="DK16" s="332"/>
      <c r="DL16" s="332"/>
      <c r="DM16" s="332"/>
      <c r="DN16" s="333"/>
      <c r="DO16" s="331"/>
      <c r="DP16" s="332"/>
      <c r="DQ16" s="332"/>
      <c r="DR16" s="332"/>
      <c r="DS16" s="332"/>
      <c r="DT16" s="332"/>
      <c r="DU16" s="332"/>
      <c r="DV16" s="333"/>
      <c r="DW16" s="331"/>
      <c r="DX16" s="332"/>
      <c r="DY16" s="332"/>
      <c r="DZ16" s="332"/>
      <c r="EA16" s="332"/>
      <c r="EB16" s="332"/>
      <c r="EC16" s="333"/>
    </row>
    <row r="17" spans="1:134" s="19" customFormat="1" ht="86.25" customHeight="1">
      <c r="A17" s="334" t="s">
        <v>8</v>
      </c>
      <c r="B17" s="335"/>
      <c r="C17" s="335"/>
      <c r="D17" s="335"/>
      <c r="E17" s="335"/>
      <c r="F17" s="336"/>
      <c r="G17" s="337" t="s">
        <v>281</v>
      </c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9"/>
      <c r="Z17" s="340">
        <v>50</v>
      </c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2"/>
      <c r="AL17" s="331">
        <v>1166.67</v>
      </c>
      <c r="AM17" s="332"/>
      <c r="AN17" s="332"/>
      <c r="AO17" s="332"/>
      <c r="AP17" s="332"/>
      <c r="AQ17" s="332"/>
      <c r="AR17" s="332"/>
      <c r="AS17" s="332"/>
      <c r="AT17" s="333"/>
      <c r="AU17" s="331" t="s">
        <v>1</v>
      </c>
      <c r="AV17" s="332"/>
      <c r="AW17" s="332"/>
      <c r="AX17" s="332"/>
      <c r="AY17" s="332"/>
      <c r="AZ17" s="332"/>
      <c r="BA17" s="332"/>
      <c r="BB17" s="332"/>
      <c r="BC17" s="333"/>
      <c r="BD17" s="331" t="s">
        <v>1</v>
      </c>
      <c r="BE17" s="332"/>
      <c r="BF17" s="332"/>
      <c r="BG17" s="332"/>
      <c r="BH17" s="332"/>
      <c r="BI17" s="332"/>
      <c r="BJ17" s="332"/>
      <c r="BK17" s="332"/>
      <c r="BL17" s="333"/>
      <c r="BM17" s="331" t="s">
        <v>1</v>
      </c>
      <c r="BN17" s="332"/>
      <c r="BO17" s="332"/>
      <c r="BP17" s="332"/>
      <c r="BQ17" s="332"/>
      <c r="BR17" s="332"/>
      <c r="BS17" s="332"/>
      <c r="BT17" s="332"/>
      <c r="BU17" s="333"/>
      <c r="BV17" s="331" t="s">
        <v>1</v>
      </c>
      <c r="BW17" s="332"/>
      <c r="BX17" s="332"/>
      <c r="BY17" s="332"/>
      <c r="BZ17" s="332"/>
      <c r="CA17" s="332"/>
      <c r="CB17" s="332"/>
      <c r="CC17" s="332"/>
      <c r="CD17" s="332"/>
      <c r="CE17" s="332"/>
      <c r="CF17" s="333"/>
      <c r="CG17" s="331">
        <f>Z17*AL17*12</f>
        <v>700002</v>
      </c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3"/>
      <c r="CS17" s="331">
        <f>CG17</f>
        <v>700002</v>
      </c>
      <c r="CT17" s="332"/>
      <c r="CU17" s="332"/>
      <c r="CV17" s="332"/>
      <c r="CW17" s="332"/>
      <c r="CX17" s="332"/>
      <c r="CY17" s="332"/>
      <c r="CZ17" s="332"/>
      <c r="DA17" s="332"/>
      <c r="DB17" s="332"/>
      <c r="DC17" s="333"/>
      <c r="DD17" s="331"/>
      <c r="DE17" s="332"/>
      <c r="DF17" s="332"/>
      <c r="DG17" s="332"/>
      <c r="DH17" s="332"/>
      <c r="DI17" s="332"/>
      <c r="DJ17" s="332"/>
      <c r="DK17" s="332"/>
      <c r="DL17" s="332"/>
      <c r="DM17" s="332"/>
      <c r="DN17" s="333"/>
      <c r="DO17" s="331"/>
      <c r="DP17" s="332"/>
      <c r="DQ17" s="332"/>
      <c r="DR17" s="332"/>
      <c r="DS17" s="332"/>
      <c r="DT17" s="332"/>
      <c r="DU17" s="332"/>
      <c r="DV17" s="333"/>
      <c r="DW17" s="331"/>
      <c r="DX17" s="332"/>
      <c r="DY17" s="332"/>
      <c r="DZ17" s="332"/>
      <c r="EA17" s="332"/>
      <c r="EB17" s="332"/>
      <c r="EC17" s="333"/>
      <c r="ED17" s="19">
        <v>700000</v>
      </c>
    </row>
    <row r="18" spans="1:133" s="19" customFormat="1" ht="16.5" customHeight="1">
      <c r="A18" s="343" t="s">
        <v>18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9"/>
      <c r="AL18" s="331"/>
      <c r="AM18" s="332"/>
      <c r="AN18" s="332"/>
      <c r="AO18" s="332"/>
      <c r="AP18" s="332"/>
      <c r="AQ18" s="332"/>
      <c r="AR18" s="332"/>
      <c r="AS18" s="332"/>
      <c r="AT18" s="333"/>
      <c r="AU18" s="331" t="s">
        <v>1</v>
      </c>
      <c r="AV18" s="332"/>
      <c r="AW18" s="332"/>
      <c r="AX18" s="332"/>
      <c r="AY18" s="332"/>
      <c r="AZ18" s="332"/>
      <c r="BA18" s="332"/>
      <c r="BB18" s="332"/>
      <c r="BC18" s="333"/>
      <c r="BD18" s="331" t="s">
        <v>1</v>
      </c>
      <c r="BE18" s="332"/>
      <c r="BF18" s="332"/>
      <c r="BG18" s="332"/>
      <c r="BH18" s="332"/>
      <c r="BI18" s="332"/>
      <c r="BJ18" s="332"/>
      <c r="BK18" s="332"/>
      <c r="BL18" s="333"/>
      <c r="BM18" s="331" t="s">
        <v>1</v>
      </c>
      <c r="BN18" s="332"/>
      <c r="BO18" s="332"/>
      <c r="BP18" s="332"/>
      <c r="BQ18" s="332"/>
      <c r="BR18" s="332"/>
      <c r="BS18" s="332"/>
      <c r="BT18" s="332"/>
      <c r="BU18" s="333"/>
      <c r="BV18" s="331"/>
      <c r="BW18" s="332"/>
      <c r="BX18" s="332"/>
      <c r="BY18" s="332"/>
      <c r="BZ18" s="332"/>
      <c r="CA18" s="332"/>
      <c r="CB18" s="332"/>
      <c r="CC18" s="332"/>
      <c r="CD18" s="332"/>
      <c r="CE18" s="332"/>
      <c r="CF18" s="333"/>
      <c r="CG18" s="331">
        <f>CG17+CG12</f>
        <v>85631682</v>
      </c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3"/>
      <c r="CS18" s="331">
        <f>CS17+CS12</f>
        <v>85631682</v>
      </c>
      <c r="CT18" s="332"/>
      <c r="CU18" s="332"/>
      <c r="CV18" s="332"/>
      <c r="CW18" s="332"/>
      <c r="CX18" s="332"/>
      <c r="CY18" s="332"/>
      <c r="CZ18" s="332"/>
      <c r="DA18" s="332"/>
      <c r="DB18" s="332"/>
      <c r="DC18" s="333"/>
      <c r="DD18" s="331"/>
      <c r="DE18" s="332"/>
      <c r="DF18" s="332"/>
      <c r="DG18" s="332"/>
      <c r="DH18" s="332"/>
      <c r="DI18" s="332"/>
      <c r="DJ18" s="332"/>
      <c r="DK18" s="332"/>
      <c r="DL18" s="332"/>
      <c r="DM18" s="332"/>
      <c r="DN18" s="333"/>
      <c r="DO18" s="331"/>
      <c r="DP18" s="332"/>
      <c r="DQ18" s="332"/>
      <c r="DR18" s="332"/>
      <c r="DS18" s="332"/>
      <c r="DT18" s="332"/>
      <c r="DU18" s="332"/>
      <c r="DV18" s="333"/>
      <c r="DW18" s="331"/>
      <c r="DX18" s="332"/>
      <c r="DY18" s="332"/>
      <c r="DZ18" s="332"/>
      <c r="EA18" s="332"/>
      <c r="EB18" s="332"/>
      <c r="EC18" s="333"/>
    </row>
    <row r="19" spans="1:133" ht="15" hidden="1">
      <c r="A19" s="356" t="s">
        <v>252</v>
      </c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  <c r="CA19" s="357"/>
      <c r="CB19" s="357"/>
      <c r="CC19" s="357"/>
      <c r="CD19" s="357"/>
      <c r="CE19" s="357"/>
      <c r="CF19" s="357"/>
      <c r="CG19" s="357"/>
      <c r="CH19" s="357"/>
      <c r="CI19" s="357"/>
      <c r="CJ19" s="357"/>
      <c r="CK19" s="357"/>
      <c r="CL19" s="357"/>
      <c r="CM19" s="357"/>
      <c r="CN19" s="357"/>
      <c r="CO19" s="357"/>
      <c r="CP19" s="357"/>
      <c r="CQ19" s="357"/>
      <c r="CR19" s="357"/>
      <c r="CS19" s="357"/>
      <c r="CT19" s="357"/>
      <c r="CU19" s="357"/>
      <c r="CV19" s="357"/>
      <c r="CW19" s="357"/>
      <c r="CX19" s="357"/>
      <c r="CY19" s="357"/>
      <c r="CZ19" s="357"/>
      <c r="DA19" s="357"/>
      <c r="DB19" s="357"/>
      <c r="DC19" s="357"/>
      <c r="DD19" s="357"/>
      <c r="DE19" s="357"/>
      <c r="DF19" s="357"/>
      <c r="DG19" s="357"/>
      <c r="DH19" s="357"/>
      <c r="DI19" s="357"/>
      <c r="DJ19" s="357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57"/>
      <c r="DW19" s="357"/>
      <c r="DX19" s="357"/>
      <c r="DY19" s="357"/>
      <c r="DZ19" s="357"/>
      <c r="EA19" s="357"/>
      <c r="EB19" s="357"/>
      <c r="EC19" s="357"/>
    </row>
  </sheetData>
  <sheetProtection/>
  <mergeCells count="123"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G11:Y11"/>
    <mergeCell ref="Z11:AK11"/>
    <mergeCell ref="AL11:AT11"/>
    <mergeCell ref="AU11:BC11"/>
    <mergeCell ref="BD11:BL11"/>
    <mergeCell ref="BM11:BU11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Z14:AK14"/>
    <mergeCell ref="AL14:AT14"/>
    <mergeCell ref="AU14:BC14"/>
    <mergeCell ref="A16:F16"/>
    <mergeCell ref="Z16:AK16"/>
    <mergeCell ref="AL16:AT16"/>
    <mergeCell ref="AU16:BC16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A12:F12"/>
    <mergeCell ref="G12:Y12"/>
    <mergeCell ref="Z12:AK12"/>
    <mergeCell ref="AL12:AT12"/>
    <mergeCell ref="AU12:BC12"/>
    <mergeCell ref="BD12:BL12"/>
    <mergeCell ref="DW12:EC12"/>
    <mergeCell ref="BM12:BU12"/>
    <mergeCell ref="BV12:CF12"/>
    <mergeCell ref="CG12:CR12"/>
    <mergeCell ref="CS12:DC12"/>
    <mergeCell ref="DD12:DN12"/>
    <mergeCell ref="DO12:DV12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4"/>
  <sheetViews>
    <sheetView zoomScaleSheetLayoutView="100" zoomScalePageLayoutView="0" workbookViewId="0" topLeftCell="A1">
      <selection activeCell="E25" sqref="E25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361" t="s">
        <v>295</v>
      </c>
      <c r="B1" s="361"/>
      <c r="C1" s="361"/>
      <c r="D1" s="361"/>
      <c r="E1" s="361"/>
      <c r="F1" s="361"/>
      <c r="G1" s="361"/>
      <c r="H1" s="361"/>
      <c r="I1" s="361"/>
    </row>
    <row r="2" s="4" customFormat="1" ht="15"/>
    <row r="3" spans="1:9" s="7" customFormat="1" ht="12.75">
      <c r="A3" s="369" t="s">
        <v>3</v>
      </c>
      <c r="B3" s="369"/>
      <c r="C3" s="369" t="s">
        <v>31</v>
      </c>
      <c r="D3" s="369" t="s">
        <v>32</v>
      </c>
      <c r="E3" s="369" t="s">
        <v>33</v>
      </c>
      <c r="F3" s="362" t="s">
        <v>0</v>
      </c>
      <c r="G3" s="363"/>
      <c r="H3" s="363"/>
      <c r="I3" s="363"/>
    </row>
    <row r="4" spans="1:9" s="7" customFormat="1" ht="11.25">
      <c r="A4" s="369"/>
      <c r="B4" s="369"/>
      <c r="C4" s="369"/>
      <c r="D4" s="369"/>
      <c r="E4" s="369"/>
      <c r="F4" s="362" t="s">
        <v>217</v>
      </c>
      <c r="G4" s="362" t="s">
        <v>221</v>
      </c>
      <c r="H4" s="362" t="s">
        <v>19</v>
      </c>
      <c r="I4" s="362"/>
    </row>
    <row r="5" spans="1:9" s="7" customFormat="1" ht="34.5" customHeight="1">
      <c r="A5" s="369"/>
      <c r="B5" s="369"/>
      <c r="C5" s="369"/>
      <c r="D5" s="369"/>
      <c r="E5" s="369"/>
      <c r="F5" s="363"/>
      <c r="G5" s="363"/>
      <c r="H5" s="21" t="s">
        <v>2</v>
      </c>
      <c r="I5" s="21" t="s">
        <v>34</v>
      </c>
    </row>
    <row r="6" spans="1:9" s="6" customFormat="1" ht="12.75">
      <c r="A6" s="23">
        <v>1</v>
      </c>
      <c r="B6" s="23"/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s="22" customFormat="1" ht="38.25">
      <c r="A7" s="24" t="s">
        <v>7</v>
      </c>
      <c r="B7" s="25" t="s">
        <v>288</v>
      </c>
      <c r="C7" s="26" t="s">
        <v>1</v>
      </c>
      <c r="D7" s="26" t="s">
        <v>1</v>
      </c>
      <c r="E7" s="27">
        <f>E8</f>
        <v>18520074.9</v>
      </c>
      <c r="F7" s="27">
        <f>E7</f>
        <v>18520074.9</v>
      </c>
      <c r="G7" s="27"/>
      <c r="H7" s="27"/>
      <c r="I7" s="27"/>
    </row>
    <row r="8" spans="1:9" s="5" customFormat="1" ht="12.75">
      <c r="A8" s="28" t="s">
        <v>23</v>
      </c>
      <c r="B8" s="29" t="s">
        <v>29</v>
      </c>
      <c r="C8" s="30">
        <v>22</v>
      </c>
      <c r="D8" s="31">
        <v>84931680</v>
      </c>
      <c r="E8" s="31">
        <v>18520074.9</v>
      </c>
      <c r="F8" s="31">
        <f>F22-F20-F15-F12</f>
        <v>18520074.9</v>
      </c>
      <c r="G8" s="31"/>
      <c r="H8" s="31"/>
      <c r="I8" s="31"/>
    </row>
    <row r="9" spans="1:9" s="5" customFormat="1" ht="12.75">
      <c r="A9" s="28" t="s">
        <v>24</v>
      </c>
      <c r="B9" s="29" t="s">
        <v>30</v>
      </c>
      <c r="C9" s="30">
        <v>10</v>
      </c>
      <c r="D9" s="31"/>
      <c r="E9" s="31"/>
      <c r="F9" s="31"/>
      <c r="G9" s="31"/>
      <c r="H9" s="31"/>
      <c r="I9" s="31"/>
    </row>
    <row r="10" spans="1:9" s="5" customFormat="1" ht="63.75" hidden="1">
      <c r="A10" s="28" t="s">
        <v>25</v>
      </c>
      <c r="B10" s="29" t="s">
        <v>291</v>
      </c>
      <c r="C10" s="31"/>
      <c r="D10" s="31"/>
      <c r="E10" s="31"/>
      <c r="F10" s="31"/>
      <c r="G10" s="31"/>
      <c r="H10" s="31"/>
      <c r="I10" s="31"/>
    </row>
    <row r="11" spans="1:9" s="22" customFormat="1" ht="76.5">
      <c r="A11" s="24" t="s">
        <v>8</v>
      </c>
      <c r="B11" s="25" t="s">
        <v>296</v>
      </c>
      <c r="C11" s="26" t="s">
        <v>1</v>
      </c>
      <c r="D11" s="26" t="s">
        <v>1</v>
      </c>
      <c r="E11" s="27">
        <f>E12+E15</f>
        <v>2700827.4239999996</v>
      </c>
      <c r="F11" s="27">
        <f>F12+F15</f>
        <v>2700827.4239999996</v>
      </c>
      <c r="G11" s="27"/>
      <c r="H11" s="27"/>
      <c r="I11" s="27"/>
    </row>
    <row r="12" spans="1:9" s="5" customFormat="1" ht="89.25">
      <c r="A12" s="28" t="s">
        <v>26</v>
      </c>
      <c r="B12" s="29" t="s">
        <v>289</v>
      </c>
      <c r="C12" s="30">
        <v>2.9</v>
      </c>
      <c r="D12" s="31">
        <v>84931680</v>
      </c>
      <c r="E12" s="31">
        <f>D12*2.9%</f>
        <v>2463018.7199999997</v>
      </c>
      <c r="F12" s="31">
        <f>E12</f>
        <v>2463018.7199999997</v>
      </c>
      <c r="G12" s="31"/>
      <c r="H12" s="31"/>
      <c r="I12" s="31"/>
    </row>
    <row r="13" spans="1:9" s="5" customFormat="1" ht="25.5" hidden="1">
      <c r="A13" s="28" t="s">
        <v>27</v>
      </c>
      <c r="B13" s="29" t="s">
        <v>290</v>
      </c>
      <c r="C13" s="30">
        <v>0</v>
      </c>
      <c r="D13" s="31"/>
      <c r="E13" s="31"/>
      <c r="F13" s="31"/>
      <c r="G13" s="31"/>
      <c r="H13" s="31"/>
      <c r="I13" s="31"/>
    </row>
    <row r="14" spans="1:9" s="5" customFormat="1" ht="76.5" hidden="1">
      <c r="A14" s="28" t="s">
        <v>28</v>
      </c>
      <c r="B14" s="29" t="s">
        <v>292</v>
      </c>
      <c r="C14" s="30">
        <v>0.2</v>
      </c>
      <c r="D14" s="31"/>
      <c r="E14" s="31"/>
      <c r="F14" s="31"/>
      <c r="G14" s="31"/>
      <c r="H14" s="31"/>
      <c r="I14" s="31"/>
    </row>
    <row r="15" spans="1:9" s="5" customFormat="1" ht="76.5">
      <c r="A15" s="28" t="s">
        <v>27</v>
      </c>
      <c r="B15" s="29" t="s">
        <v>297</v>
      </c>
      <c r="C15" s="31">
        <v>0.28</v>
      </c>
      <c r="D15" s="31">
        <v>84931680</v>
      </c>
      <c r="E15" s="31">
        <f>D15*0.28%</f>
        <v>237808.70400000003</v>
      </c>
      <c r="F15" s="31">
        <f>E15</f>
        <v>237808.70400000003</v>
      </c>
      <c r="G15" s="31"/>
      <c r="H15" s="31"/>
      <c r="I15" s="31"/>
    </row>
    <row r="16" spans="1:9" s="5" customFormat="1" ht="51" hidden="1">
      <c r="A16" s="28" t="s">
        <v>9</v>
      </c>
      <c r="B16" s="29" t="s">
        <v>262</v>
      </c>
      <c r="C16" s="31" t="s">
        <v>1</v>
      </c>
      <c r="D16" s="31" t="s">
        <v>1</v>
      </c>
      <c r="E16" s="31"/>
      <c r="F16" s="31"/>
      <c r="G16" s="31"/>
      <c r="H16" s="31"/>
      <c r="I16" s="31"/>
    </row>
    <row r="17" spans="1:9" s="5" customFormat="1" ht="12.75" hidden="1">
      <c r="A17" s="28" t="s">
        <v>12</v>
      </c>
      <c r="B17" s="29" t="s">
        <v>265</v>
      </c>
      <c r="C17" s="30" t="s">
        <v>1</v>
      </c>
      <c r="D17" s="31" t="s">
        <v>1</v>
      </c>
      <c r="E17" s="31"/>
      <c r="F17" s="31"/>
      <c r="G17" s="31"/>
      <c r="H17" s="31"/>
      <c r="I17" s="31"/>
    </row>
    <row r="18" spans="1:9" s="5" customFormat="1" ht="38.25" hidden="1">
      <c r="A18" s="28" t="s">
        <v>13</v>
      </c>
      <c r="B18" s="29" t="s">
        <v>263</v>
      </c>
      <c r="C18" s="30" t="s">
        <v>1</v>
      </c>
      <c r="D18" s="31" t="s">
        <v>1</v>
      </c>
      <c r="E18" s="31"/>
      <c r="F18" s="31"/>
      <c r="G18" s="31"/>
      <c r="H18" s="31"/>
      <c r="I18" s="31"/>
    </row>
    <row r="19" spans="1:9" s="22" customFormat="1" ht="38.25">
      <c r="A19" s="24" t="s">
        <v>9</v>
      </c>
      <c r="B19" s="25" t="s">
        <v>264</v>
      </c>
      <c r="C19" s="26">
        <v>4.1</v>
      </c>
      <c r="D19" s="26" t="s">
        <v>1</v>
      </c>
      <c r="E19" s="27">
        <f>E20</f>
        <v>4331515.68</v>
      </c>
      <c r="F19" s="27">
        <f>F20</f>
        <v>4331515.68</v>
      </c>
      <c r="G19" s="27"/>
      <c r="H19" s="27"/>
      <c r="I19" s="27"/>
    </row>
    <row r="20" spans="1:9" s="5" customFormat="1" ht="38.25">
      <c r="A20" s="28" t="s">
        <v>12</v>
      </c>
      <c r="B20" s="29" t="s">
        <v>293</v>
      </c>
      <c r="C20" s="30">
        <v>5.1</v>
      </c>
      <c r="D20" s="31">
        <v>84931680</v>
      </c>
      <c r="E20" s="31">
        <f>D20*5.1%</f>
        <v>4331515.68</v>
      </c>
      <c r="F20" s="31">
        <f>E20</f>
        <v>4331515.68</v>
      </c>
      <c r="G20" s="31"/>
      <c r="H20" s="31"/>
      <c r="I20" s="31"/>
    </row>
    <row r="21" spans="1:9" s="5" customFormat="1" ht="63.75" hidden="1">
      <c r="A21" s="28" t="s">
        <v>222</v>
      </c>
      <c r="B21" s="29" t="s">
        <v>294</v>
      </c>
      <c r="C21" s="30"/>
      <c r="D21" s="31"/>
      <c r="E21" s="31"/>
      <c r="F21" s="31"/>
      <c r="G21" s="31"/>
      <c r="H21" s="31"/>
      <c r="I21" s="31"/>
    </row>
    <row r="22" spans="1:9" s="5" customFormat="1" ht="12.75">
      <c r="A22" s="367" t="s">
        <v>18</v>
      </c>
      <c r="B22" s="368"/>
      <c r="C22" s="368"/>
      <c r="D22" s="368"/>
      <c r="E22" s="31">
        <f>E7+E11+E19</f>
        <v>25552418.003999997</v>
      </c>
      <c r="F22" s="31">
        <f>F7+F11+F19</f>
        <v>25552418.003999997</v>
      </c>
      <c r="G22" s="31"/>
      <c r="H22" s="32"/>
      <c r="I22" s="32"/>
    </row>
    <row r="23" spans="1:9" ht="34.5" customHeight="1" hidden="1">
      <c r="A23" s="365" t="s">
        <v>261</v>
      </c>
      <c r="B23" s="366"/>
      <c r="C23" s="366"/>
      <c r="D23" s="366"/>
      <c r="E23" s="366"/>
      <c r="F23" s="366"/>
      <c r="G23" s="366"/>
      <c r="H23" s="366"/>
      <c r="I23" s="366"/>
    </row>
    <row r="24" spans="1:9" s="2" customFormat="1" ht="59.25" customHeight="1" hidden="1">
      <c r="A24" s="364" t="s">
        <v>278</v>
      </c>
      <c r="B24" s="364"/>
      <c r="C24" s="364"/>
      <c r="D24" s="364"/>
      <c r="E24" s="364"/>
      <c r="F24" s="364"/>
      <c r="G24" s="364"/>
      <c r="H24" s="364"/>
      <c r="I24" s="364"/>
    </row>
  </sheetData>
  <sheetProtection/>
  <mergeCells count="13">
    <mergeCell ref="C3:C5"/>
    <mergeCell ref="H4:I4"/>
    <mergeCell ref="F4:F5"/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DV51"/>
  <sheetViews>
    <sheetView view="pageBreakPreview" zoomScaleSheetLayoutView="100" zoomScalePageLayoutView="0" workbookViewId="0" topLeftCell="A24">
      <selection activeCell="A50" sqref="A50:IV50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426" t="s">
        <v>3</v>
      </c>
      <c r="B5" s="443"/>
      <c r="C5" s="443"/>
      <c r="D5" s="443"/>
      <c r="E5" s="443"/>
      <c r="F5" s="444"/>
      <c r="G5" s="426" t="s">
        <v>22</v>
      </c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4"/>
      <c r="AC5" s="426" t="s">
        <v>39</v>
      </c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4"/>
      <c r="AQ5" s="426" t="s">
        <v>40</v>
      </c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26" t="s">
        <v>41</v>
      </c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4"/>
      <c r="BS5" s="451" t="s">
        <v>0</v>
      </c>
      <c r="BT5" s="468"/>
      <c r="BU5" s="468"/>
      <c r="BV5" s="468"/>
      <c r="BW5" s="468"/>
      <c r="BX5" s="468"/>
      <c r="BY5" s="468"/>
      <c r="BZ5" s="468"/>
      <c r="CA5" s="468"/>
      <c r="CB5" s="468"/>
      <c r="CC5" s="468"/>
      <c r="CD5" s="468"/>
      <c r="CE5" s="468"/>
      <c r="CF5" s="468"/>
      <c r="CG5" s="468"/>
      <c r="CH5" s="468"/>
      <c r="CI5" s="468"/>
      <c r="CJ5" s="468"/>
      <c r="CK5" s="468"/>
      <c r="CL5" s="468"/>
      <c r="CM5" s="468"/>
      <c r="CN5" s="468"/>
      <c r="CO5" s="468"/>
      <c r="CP5" s="468"/>
      <c r="CQ5" s="468"/>
      <c r="CR5" s="468"/>
      <c r="CS5" s="468"/>
      <c r="CT5" s="468"/>
      <c r="CU5" s="468"/>
      <c r="CV5" s="468"/>
      <c r="CW5" s="468"/>
      <c r="CX5" s="468"/>
      <c r="CY5" s="468"/>
      <c r="CZ5" s="468"/>
      <c r="DA5" s="468"/>
      <c r="DB5" s="468"/>
      <c r="DC5" s="468"/>
      <c r="DD5" s="468"/>
      <c r="DE5" s="468"/>
      <c r="DF5" s="468"/>
      <c r="DG5" s="468"/>
      <c r="DH5" s="468"/>
      <c r="DI5" s="468"/>
      <c r="DJ5" s="468"/>
      <c r="DK5" s="468"/>
      <c r="DL5" s="468"/>
      <c r="DM5" s="468"/>
      <c r="DN5" s="468"/>
      <c r="DO5" s="468"/>
      <c r="DP5" s="468"/>
      <c r="DQ5" s="468"/>
      <c r="DR5" s="468"/>
      <c r="DS5" s="468"/>
      <c r="DT5" s="468"/>
      <c r="DU5" s="469"/>
    </row>
    <row r="6" spans="1:125" s="3" customFormat="1" ht="72" customHeight="1">
      <c r="A6" s="445"/>
      <c r="B6" s="446"/>
      <c r="C6" s="446"/>
      <c r="D6" s="446"/>
      <c r="E6" s="446"/>
      <c r="F6" s="447"/>
      <c r="G6" s="445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7"/>
      <c r="AC6" s="445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7"/>
      <c r="AQ6" s="445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5"/>
      <c r="BF6" s="446"/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BR6" s="447"/>
      <c r="BS6" s="470" t="s">
        <v>219</v>
      </c>
      <c r="BT6" s="471"/>
      <c r="BU6" s="471"/>
      <c r="BV6" s="471"/>
      <c r="BW6" s="471"/>
      <c r="BX6" s="471"/>
      <c r="BY6" s="471"/>
      <c r="BZ6" s="471"/>
      <c r="CA6" s="471"/>
      <c r="CB6" s="471"/>
      <c r="CC6" s="471"/>
      <c r="CD6" s="471"/>
      <c r="CE6" s="471"/>
      <c r="CF6" s="472"/>
      <c r="CG6" s="470" t="s">
        <v>221</v>
      </c>
      <c r="CH6" s="471"/>
      <c r="CI6" s="471"/>
      <c r="CJ6" s="471"/>
      <c r="CK6" s="471"/>
      <c r="CL6" s="471"/>
      <c r="CM6" s="471"/>
      <c r="CN6" s="471"/>
      <c r="CO6" s="471"/>
      <c r="CP6" s="471"/>
      <c r="CQ6" s="471"/>
      <c r="CR6" s="471"/>
      <c r="CS6" s="471"/>
      <c r="CT6" s="471"/>
      <c r="CU6" s="471"/>
      <c r="CV6" s="472"/>
      <c r="CW6" s="466" t="s">
        <v>19</v>
      </c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6"/>
      <c r="DL6" s="466"/>
      <c r="DM6" s="466"/>
      <c r="DN6" s="466"/>
      <c r="DO6" s="466"/>
      <c r="DP6" s="466"/>
      <c r="DQ6" s="466"/>
      <c r="DR6" s="466"/>
      <c r="DS6" s="466"/>
      <c r="DT6" s="466"/>
      <c r="DU6" s="467"/>
    </row>
    <row r="7" spans="1:125" s="3" customFormat="1" ht="25.5" customHeight="1">
      <c r="A7" s="448"/>
      <c r="B7" s="449"/>
      <c r="C7" s="449"/>
      <c r="D7" s="449"/>
      <c r="E7" s="449"/>
      <c r="F7" s="450"/>
      <c r="G7" s="448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50"/>
      <c r="AC7" s="448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50"/>
      <c r="AQ7" s="448"/>
      <c r="AR7" s="449"/>
      <c r="AS7" s="449"/>
      <c r="AT7" s="449"/>
      <c r="AU7" s="449"/>
      <c r="AV7" s="449"/>
      <c r="AW7" s="449"/>
      <c r="AX7" s="449"/>
      <c r="AY7" s="449"/>
      <c r="AZ7" s="449"/>
      <c r="BA7" s="449"/>
      <c r="BB7" s="449"/>
      <c r="BC7" s="449"/>
      <c r="BD7" s="449"/>
      <c r="BE7" s="448"/>
      <c r="BF7" s="449"/>
      <c r="BG7" s="449"/>
      <c r="BH7" s="449"/>
      <c r="BI7" s="449"/>
      <c r="BJ7" s="449"/>
      <c r="BK7" s="449"/>
      <c r="BL7" s="449"/>
      <c r="BM7" s="449"/>
      <c r="BN7" s="449"/>
      <c r="BO7" s="449"/>
      <c r="BP7" s="449"/>
      <c r="BQ7" s="449"/>
      <c r="BR7" s="450"/>
      <c r="BS7" s="473"/>
      <c r="BT7" s="474"/>
      <c r="BU7" s="474"/>
      <c r="BV7" s="474"/>
      <c r="BW7" s="474"/>
      <c r="BX7" s="474"/>
      <c r="BY7" s="474"/>
      <c r="BZ7" s="474"/>
      <c r="CA7" s="474"/>
      <c r="CB7" s="474"/>
      <c r="CC7" s="474"/>
      <c r="CD7" s="474"/>
      <c r="CE7" s="474"/>
      <c r="CF7" s="475"/>
      <c r="CG7" s="473"/>
      <c r="CH7" s="474"/>
      <c r="CI7" s="474"/>
      <c r="CJ7" s="474"/>
      <c r="CK7" s="474"/>
      <c r="CL7" s="474"/>
      <c r="CM7" s="474"/>
      <c r="CN7" s="474"/>
      <c r="CO7" s="474"/>
      <c r="CP7" s="474"/>
      <c r="CQ7" s="474"/>
      <c r="CR7" s="474"/>
      <c r="CS7" s="474"/>
      <c r="CT7" s="474"/>
      <c r="CU7" s="474"/>
      <c r="CV7" s="475"/>
      <c r="CW7" s="451" t="s">
        <v>2</v>
      </c>
      <c r="CX7" s="452"/>
      <c r="CY7" s="452"/>
      <c r="CZ7" s="452"/>
      <c r="DA7" s="452"/>
      <c r="DB7" s="452"/>
      <c r="DC7" s="452"/>
      <c r="DD7" s="452"/>
      <c r="DE7" s="452"/>
      <c r="DF7" s="452"/>
      <c r="DG7" s="452"/>
      <c r="DH7" s="452"/>
      <c r="DI7" s="453"/>
      <c r="DJ7" s="451" t="s">
        <v>34</v>
      </c>
      <c r="DK7" s="452"/>
      <c r="DL7" s="452"/>
      <c r="DM7" s="452"/>
      <c r="DN7" s="452"/>
      <c r="DO7" s="452"/>
      <c r="DP7" s="452"/>
      <c r="DQ7" s="452"/>
      <c r="DR7" s="452"/>
      <c r="DS7" s="452"/>
      <c r="DT7" s="452"/>
      <c r="DU7" s="453"/>
    </row>
    <row r="8" spans="1:125" s="6" customFormat="1" ht="12.75">
      <c r="A8" s="463">
        <v>1</v>
      </c>
      <c r="B8" s="464"/>
      <c r="C8" s="464"/>
      <c r="D8" s="464"/>
      <c r="E8" s="464"/>
      <c r="F8" s="465"/>
      <c r="G8" s="463">
        <v>2</v>
      </c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5"/>
      <c r="AC8" s="463">
        <v>3</v>
      </c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5"/>
      <c r="AQ8" s="463">
        <v>4</v>
      </c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64"/>
      <c r="BE8" s="463">
        <v>5</v>
      </c>
      <c r="BF8" s="464"/>
      <c r="BG8" s="464"/>
      <c r="BH8" s="464"/>
      <c r="BI8" s="464"/>
      <c r="BJ8" s="464"/>
      <c r="BK8" s="464"/>
      <c r="BL8" s="464"/>
      <c r="BM8" s="464"/>
      <c r="BN8" s="464"/>
      <c r="BO8" s="464"/>
      <c r="BP8" s="464"/>
      <c r="BQ8" s="464"/>
      <c r="BR8" s="465"/>
      <c r="BS8" s="463">
        <v>6</v>
      </c>
      <c r="BT8" s="464"/>
      <c r="BU8" s="464"/>
      <c r="BV8" s="464"/>
      <c r="BW8" s="464"/>
      <c r="BX8" s="464"/>
      <c r="BY8" s="464"/>
      <c r="BZ8" s="464"/>
      <c r="CA8" s="464"/>
      <c r="CB8" s="464"/>
      <c r="CC8" s="464"/>
      <c r="CD8" s="464"/>
      <c r="CE8" s="464"/>
      <c r="CF8" s="465"/>
      <c r="CG8" s="463">
        <v>7</v>
      </c>
      <c r="CH8" s="464"/>
      <c r="CI8" s="464"/>
      <c r="CJ8" s="464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4"/>
      <c r="CV8" s="465"/>
      <c r="CW8" s="463">
        <v>8</v>
      </c>
      <c r="CX8" s="464"/>
      <c r="CY8" s="464"/>
      <c r="CZ8" s="464"/>
      <c r="DA8" s="464"/>
      <c r="DB8" s="464"/>
      <c r="DC8" s="464"/>
      <c r="DD8" s="464"/>
      <c r="DE8" s="464"/>
      <c r="DF8" s="464"/>
      <c r="DG8" s="464"/>
      <c r="DH8" s="464"/>
      <c r="DI8" s="465"/>
      <c r="DJ8" s="463">
        <v>9</v>
      </c>
      <c r="DK8" s="464"/>
      <c r="DL8" s="464"/>
      <c r="DM8" s="464"/>
      <c r="DN8" s="464"/>
      <c r="DO8" s="464"/>
      <c r="DP8" s="464"/>
      <c r="DQ8" s="464"/>
      <c r="DR8" s="464"/>
      <c r="DS8" s="464"/>
      <c r="DT8" s="464"/>
      <c r="DU8" s="465"/>
    </row>
    <row r="9" spans="1:125" s="22" customFormat="1" ht="26.25" customHeight="1">
      <c r="A9" s="454" t="s">
        <v>7</v>
      </c>
      <c r="B9" s="455"/>
      <c r="C9" s="455"/>
      <c r="D9" s="455"/>
      <c r="E9" s="455"/>
      <c r="F9" s="456"/>
      <c r="G9" s="391" t="s">
        <v>42</v>
      </c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3"/>
      <c r="AC9" s="457" t="s">
        <v>1</v>
      </c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9"/>
      <c r="AQ9" s="457" t="s">
        <v>1</v>
      </c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7">
        <f>BE10</f>
        <v>6608199.99994</v>
      </c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9"/>
      <c r="BS9" s="460">
        <f>BS10</f>
        <v>6608199.99994</v>
      </c>
      <c r="BT9" s="461"/>
      <c r="BU9" s="461"/>
      <c r="BV9" s="461"/>
      <c r="BW9" s="461"/>
      <c r="BX9" s="461"/>
      <c r="BY9" s="461"/>
      <c r="BZ9" s="461"/>
      <c r="CA9" s="461"/>
      <c r="CB9" s="461"/>
      <c r="CC9" s="461"/>
      <c r="CD9" s="461"/>
      <c r="CE9" s="461"/>
      <c r="CF9" s="462"/>
      <c r="CG9" s="460"/>
      <c r="CH9" s="461"/>
      <c r="CI9" s="461"/>
      <c r="CJ9" s="461"/>
      <c r="CK9" s="461"/>
      <c r="CL9" s="461"/>
      <c r="CM9" s="461"/>
      <c r="CN9" s="461"/>
      <c r="CO9" s="461"/>
      <c r="CP9" s="461"/>
      <c r="CQ9" s="461"/>
      <c r="CR9" s="461"/>
      <c r="CS9" s="461"/>
      <c r="CT9" s="461"/>
      <c r="CU9" s="461"/>
      <c r="CV9" s="462"/>
      <c r="CW9" s="457"/>
      <c r="CX9" s="458"/>
      <c r="CY9" s="458"/>
      <c r="CZ9" s="458"/>
      <c r="DA9" s="458"/>
      <c r="DB9" s="458"/>
      <c r="DC9" s="458"/>
      <c r="DD9" s="458"/>
      <c r="DE9" s="458"/>
      <c r="DF9" s="458"/>
      <c r="DG9" s="458"/>
      <c r="DH9" s="458"/>
      <c r="DI9" s="459"/>
      <c r="DJ9" s="457"/>
      <c r="DK9" s="458"/>
      <c r="DL9" s="458"/>
      <c r="DM9" s="458"/>
      <c r="DN9" s="458"/>
      <c r="DO9" s="458"/>
      <c r="DP9" s="458"/>
      <c r="DQ9" s="458"/>
      <c r="DR9" s="458"/>
      <c r="DS9" s="458"/>
      <c r="DT9" s="458"/>
      <c r="DU9" s="459"/>
    </row>
    <row r="10" spans="1:126" s="5" customFormat="1" ht="26.25" customHeight="1">
      <c r="A10" s="476" t="s">
        <v>23</v>
      </c>
      <c r="B10" s="477"/>
      <c r="C10" s="477"/>
      <c r="D10" s="477"/>
      <c r="E10" s="477"/>
      <c r="F10" s="478"/>
      <c r="G10" s="379" t="s">
        <v>43</v>
      </c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1"/>
      <c r="AC10" s="373">
        <v>300372727.27</v>
      </c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5"/>
      <c r="AQ10" s="373">
        <v>2.2</v>
      </c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3">
        <f>AC10*AQ10/100</f>
        <v>6608199.99994</v>
      </c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5"/>
      <c r="BS10" s="373">
        <f>BE10</f>
        <v>6608199.99994</v>
      </c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5"/>
      <c r="CG10" s="373"/>
      <c r="CH10" s="374"/>
      <c r="CI10" s="374"/>
      <c r="CJ10" s="374"/>
      <c r="CK10" s="374"/>
      <c r="CL10" s="374"/>
      <c r="CM10" s="374"/>
      <c r="CN10" s="374"/>
      <c r="CO10" s="374"/>
      <c r="CP10" s="374"/>
      <c r="CQ10" s="374"/>
      <c r="CR10" s="374"/>
      <c r="CS10" s="374"/>
      <c r="CT10" s="374"/>
      <c r="CU10" s="374"/>
      <c r="CV10" s="375"/>
      <c r="CW10" s="370"/>
      <c r="CX10" s="371"/>
      <c r="CY10" s="371"/>
      <c r="CZ10" s="371"/>
      <c r="DA10" s="371"/>
      <c r="DB10" s="371"/>
      <c r="DC10" s="371"/>
      <c r="DD10" s="371"/>
      <c r="DE10" s="371"/>
      <c r="DF10" s="371"/>
      <c r="DG10" s="371"/>
      <c r="DH10" s="371"/>
      <c r="DI10" s="372"/>
      <c r="DJ10" s="370"/>
      <c r="DK10" s="371"/>
      <c r="DL10" s="371"/>
      <c r="DM10" s="371"/>
      <c r="DN10" s="371"/>
      <c r="DO10" s="371"/>
      <c r="DP10" s="371"/>
      <c r="DQ10" s="371"/>
      <c r="DR10" s="371"/>
      <c r="DS10" s="371"/>
      <c r="DT10" s="371"/>
      <c r="DU10" s="372"/>
      <c r="DV10" s="9">
        <f>7168400-BS19-BS20-BS21</f>
        <v>6608200.0037</v>
      </c>
    </row>
    <row r="11" spans="1:125" s="5" customFormat="1" ht="12.75" customHeight="1" hidden="1">
      <c r="A11" s="485" t="s">
        <v>46</v>
      </c>
      <c r="B11" s="486"/>
      <c r="C11" s="486"/>
      <c r="D11" s="486"/>
      <c r="E11" s="486"/>
      <c r="F11" s="487"/>
      <c r="G11" s="385" t="s">
        <v>44</v>
      </c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7"/>
      <c r="AC11" s="398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400"/>
      <c r="AQ11" s="398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400"/>
      <c r="BE11" s="398"/>
      <c r="BF11" s="399"/>
      <c r="BG11" s="399"/>
      <c r="BH11" s="399"/>
      <c r="BI11" s="399"/>
      <c r="BJ11" s="399"/>
      <c r="BK11" s="399"/>
      <c r="BL11" s="399"/>
      <c r="BM11" s="399"/>
      <c r="BN11" s="399"/>
      <c r="BO11" s="399"/>
      <c r="BP11" s="399"/>
      <c r="BQ11" s="399"/>
      <c r="BR11" s="400"/>
      <c r="BS11" s="398"/>
      <c r="BT11" s="399"/>
      <c r="BU11" s="399"/>
      <c r="BV11" s="399"/>
      <c r="BW11" s="399"/>
      <c r="BX11" s="399"/>
      <c r="BY11" s="399"/>
      <c r="BZ11" s="399"/>
      <c r="CA11" s="399"/>
      <c r="CB11" s="399"/>
      <c r="CC11" s="399"/>
      <c r="CD11" s="399"/>
      <c r="CE11" s="399"/>
      <c r="CF11" s="400"/>
      <c r="CG11" s="398"/>
      <c r="CH11" s="399"/>
      <c r="CI11" s="399"/>
      <c r="CJ11" s="399"/>
      <c r="CK11" s="399"/>
      <c r="CL11" s="399"/>
      <c r="CM11" s="399"/>
      <c r="CN11" s="399"/>
      <c r="CO11" s="399"/>
      <c r="CP11" s="399"/>
      <c r="CQ11" s="399"/>
      <c r="CR11" s="399"/>
      <c r="CS11" s="399"/>
      <c r="CT11" s="399"/>
      <c r="CU11" s="399"/>
      <c r="CV11" s="400"/>
      <c r="CW11" s="479"/>
      <c r="CX11" s="480"/>
      <c r="CY11" s="480"/>
      <c r="CZ11" s="480"/>
      <c r="DA11" s="480"/>
      <c r="DB11" s="480"/>
      <c r="DC11" s="480"/>
      <c r="DD11" s="480"/>
      <c r="DE11" s="480"/>
      <c r="DF11" s="480"/>
      <c r="DG11" s="480"/>
      <c r="DH11" s="480"/>
      <c r="DI11" s="481"/>
      <c r="DJ11" s="479"/>
      <c r="DK11" s="480"/>
      <c r="DL11" s="480"/>
      <c r="DM11" s="480"/>
      <c r="DN11" s="480"/>
      <c r="DO11" s="480"/>
      <c r="DP11" s="480"/>
      <c r="DQ11" s="480"/>
      <c r="DR11" s="480"/>
      <c r="DS11" s="480"/>
      <c r="DT11" s="480"/>
      <c r="DU11" s="481"/>
    </row>
    <row r="12" spans="1:125" s="5" customFormat="1" ht="12.75" hidden="1">
      <c r="A12" s="488"/>
      <c r="B12" s="489"/>
      <c r="C12" s="489"/>
      <c r="D12" s="489"/>
      <c r="E12" s="489"/>
      <c r="F12" s="490"/>
      <c r="G12" s="382" t="s">
        <v>45</v>
      </c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4"/>
      <c r="AC12" s="401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3"/>
      <c r="AQ12" s="401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3"/>
      <c r="BE12" s="401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3"/>
      <c r="BS12" s="401"/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2"/>
      <c r="CF12" s="403"/>
      <c r="CG12" s="401"/>
      <c r="CH12" s="402"/>
      <c r="CI12" s="402"/>
      <c r="CJ12" s="402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2"/>
      <c r="CV12" s="403"/>
      <c r="CW12" s="482"/>
      <c r="CX12" s="483"/>
      <c r="CY12" s="483"/>
      <c r="CZ12" s="483"/>
      <c r="DA12" s="483"/>
      <c r="DB12" s="483"/>
      <c r="DC12" s="483"/>
      <c r="DD12" s="483"/>
      <c r="DE12" s="483"/>
      <c r="DF12" s="483"/>
      <c r="DG12" s="483"/>
      <c r="DH12" s="483"/>
      <c r="DI12" s="484"/>
      <c r="DJ12" s="482"/>
      <c r="DK12" s="483"/>
      <c r="DL12" s="483"/>
      <c r="DM12" s="483"/>
      <c r="DN12" s="483"/>
      <c r="DO12" s="483"/>
      <c r="DP12" s="483"/>
      <c r="DQ12" s="483"/>
      <c r="DR12" s="483"/>
      <c r="DS12" s="483"/>
      <c r="DT12" s="483"/>
      <c r="DU12" s="484"/>
    </row>
    <row r="13" spans="1:125" s="5" customFormat="1" ht="26.25" customHeight="1" hidden="1">
      <c r="A13" s="476" t="s">
        <v>24</v>
      </c>
      <c r="B13" s="477"/>
      <c r="C13" s="477"/>
      <c r="D13" s="477"/>
      <c r="E13" s="477"/>
      <c r="F13" s="478"/>
      <c r="G13" s="379" t="s">
        <v>47</v>
      </c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1"/>
      <c r="AC13" s="373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5"/>
      <c r="AQ13" s="373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3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5"/>
      <c r="BS13" s="373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5"/>
      <c r="CG13" s="373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5"/>
      <c r="CW13" s="370"/>
      <c r="CX13" s="371"/>
      <c r="CY13" s="371"/>
      <c r="CZ13" s="371"/>
      <c r="DA13" s="371"/>
      <c r="DB13" s="371"/>
      <c r="DC13" s="371"/>
      <c r="DD13" s="371"/>
      <c r="DE13" s="371"/>
      <c r="DF13" s="371"/>
      <c r="DG13" s="371"/>
      <c r="DH13" s="371"/>
      <c r="DI13" s="372"/>
      <c r="DJ13" s="370"/>
      <c r="DK13" s="371"/>
      <c r="DL13" s="371"/>
      <c r="DM13" s="371"/>
      <c r="DN13" s="371"/>
      <c r="DO13" s="371"/>
      <c r="DP13" s="371"/>
      <c r="DQ13" s="371"/>
      <c r="DR13" s="371"/>
      <c r="DS13" s="371"/>
      <c r="DT13" s="371"/>
      <c r="DU13" s="372"/>
    </row>
    <row r="14" spans="1:125" s="5" customFormat="1" ht="12.75" hidden="1">
      <c r="A14" s="485" t="s">
        <v>102</v>
      </c>
      <c r="B14" s="486"/>
      <c r="C14" s="486"/>
      <c r="D14" s="486"/>
      <c r="E14" s="486"/>
      <c r="F14" s="487"/>
      <c r="G14" s="385" t="s">
        <v>44</v>
      </c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7"/>
      <c r="AC14" s="398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400"/>
      <c r="AQ14" s="398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400"/>
      <c r="BE14" s="398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  <c r="BP14" s="399"/>
      <c r="BQ14" s="399"/>
      <c r="BR14" s="400"/>
      <c r="BS14" s="398"/>
      <c r="BT14" s="399"/>
      <c r="BU14" s="399"/>
      <c r="BV14" s="399"/>
      <c r="BW14" s="399"/>
      <c r="BX14" s="399"/>
      <c r="BY14" s="399"/>
      <c r="BZ14" s="399"/>
      <c r="CA14" s="399"/>
      <c r="CB14" s="399"/>
      <c r="CC14" s="399"/>
      <c r="CD14" s="399"/>
      <c r="CE14" s="399"/>
      <c r="CF14" s="400"/>
      <c r="CG14" s="398"/>
      <c r="CH14" s="399"/>
      <c r="CI14" s="399"/>
      <c r="CJ14" s="399"/>
      <c r="CK14" s="399"/>
      <c r="CL14" s="399"/>
      <c r="CM14" s="399"/>
      <c r="CN14" s="399"/>
      <c r="CO14" s="399"/>
      <c r="CP14" s="399"/>
      <c r="CQ14" s="399"/>
      <c r="CR14" s="399"/>
      <c r="CS14" s="399"/>
      <c r="CT14" s="399"/>
      <c r="CU14" s="399"/>
      <c r="CV14" s="400"/>
      <c r="CW14" s="479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1"/>
      <c r="DJ14" s="479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1"/>
    </row>
    <row r="15" spans="1:125" s="5" customFormat="1" ht="12.75" hidden="1">
      <c r="A15" s="488"/>
      <c r="B15" s="489"/>
      <c r="C15" s="489"/>
      <c r="D15" s="489"/>
      <c r="E15" s="489"/>
      <c r="F15" s="490"/>
      <c r="G15" s="382" t="s">
        <v>45</v>
      </c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4"/>
      <c r="AC15" s="401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3"/>
      <c r="AQ15" s="401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3"/>
      <c r="BE15" s="401"/>
      <c r="BF15" s="402"/>
      <c r="BG15" s="402"/>
      <c r="BH15" s="402"/>
      <c r="BI15" s="402"/>
      <c r="BJ15" s="402"/>
      <c r="BK15" s="402"/>
      <c r="BL15" s="402"/>
      <c r="BM15" s="402"/>
      <c r="BN15" s="402"/>
      <c r="BO15" s="402"/>
      <c r="BP15" s="402"/>
      <c r="BQ15" s="402"/>
      <c r="BR15" s="403"/>
      <c r="BS15" s="401"/>
      <c r="BT15" s="402"/>
      <c r="BU15" s="402"/>
      <c r="BV15" s="402"/>
      <c r="BW15" s="402"/>
      <c r="BX15" s="402"/>
      <c r="BY15" s="402"/>
      <c r="BZ15" s="402"/>
      <c r="CA15" s="402"/>
      <c r="CB15" s="402"/>
      <c r="CC15" s="402"/>
      <c r="CD15" s="402"/>
      <c r="CE15" s="402"/>
      <c r="CF15" s="403"/>
      <c r="CG15" s="401"/>
      <c r="CH15" s="402"/>
      <c r="CI15" s="402"/>
      <c r="CJ15" s="402"/>
      <c r="CK15" s="402"/>
      <c r="CL15" s="402"/>
      <c r="CM15" s="402"/>
      <c r="CN15" s="402"/>
      <c r="CO15" s="402"/>
      <c r="CP15" s="402"/>
      <c r="CQ15" s="402"/>
      <c r="CR15" s="402"/>
      <c r="CS15" s="402"/>
      <c r="CT15" s="402"/>
      <c r="CU15" s="402"/>
      <c r="CV15" s="403"/>
      <c r="CW15" s="482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4"/>
      <c r="DJ15" s="482"/>
      <c r="DK15" s="483"/>
      <c r="DL15" s="483"/>
      <c r="DM15" s="483"/>
      <c r="DN15" s="483"/>
      <c r="DO15" s="483"/>
      <c r="DP15" s="483"/>
      <c r="DQ15" s="483"/>
      <c r="DR15" s="483"/>
      <c r="DS15" s="483"/>
      <c r="DT15" s="483"/>
      <c r="DU15" s="484"/>
    </row>
    <row r="16" spans="1:125" s="5" customFormat="1" ht="16.5" customHeight="1" hidden="1">
      <c r="A16" s="376"/>
      <c r="B16" s="377"/>
      <c r="C16" s="377"/>
      <c r="D16" s="377"/>
      <c r="E16" s="377"/>
      <c r="F16" s="378"/>
      <c r="G16" s="379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1"/>
      <c r="AC16" s="373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5"/>
      <c r="AQ16" s="373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3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5"/>
      <c r="BS16" s="373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5"/>
      <c r="CG16" s="373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5"/>
      <c r="CW16" s="370"/>
      <c r="CX16" s="371"/>
      <c r="CY16" s="371"/>
      <c r="CZ16" s="371"/>
      <c r="DA16" s="371"/>
      <c r="DB16" s="371"/>
      <c r="DC16" s="371"/>
      <c r="DD16" s="371"/>
      <c r="DE16" s="371"/>
      <c r="DF16" s="371"/>
      <c r="DG16" s="371"/>
      <c r="DH16" s="371"/>
      <c r="DI16" s="372"/>
      <c r="DJ16" s="370"/>
      <c r="DK16" s="371"/>
      <c r="DL16" s="371"/>
      <c r="DM16" s="371"/>
      <c r="DN16" s="371"/>
      <c r="DO16" s="371"/>
      <c r="DP16" s="371"/>
      <c r="DQ16" s="371"/>
      <c r="DR16" s="371"/>
      <c r="DS16" s="371"/>
      <c r="DT16" s="371"/>
      <c r="DU16" s="372"/>
    </row>
    <row r="17" spans="1:125" s="22" customFormat="1" ht="26.25" customHeight="1">
      <c r="A17" s="454" t="s">
        <v>8</v>
      </c>
      <c r="B17" s="455"/>
      <c r="C17" s="455"/>
      <c r="D17" s="455"/>
      <c r="E17" s="455"/>
      <c r="F17" s="456"/>
      <c r="G17" s="391" t="s">
        <v>48</v>
      </c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3"/>
      <c r="AC17" s="457" t="s">
        <v>1</v>
      </c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9"/>
      <c r="AQ17" s="457" t="s">
        <v>1</v>
      </c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60">
        <f>BE19+BE20+BE21</f>
        <v>560199.9963</v>
      </c>
      <c r="BF17" s="461"/>
      <c r="BG17" s="461"/>
      <c r="BH17" s="461"/>
      <c r="BI17" s="461"/>
      <c r="BJ17" s="461"/>
      <c r="BK17" s="461"/>
      <c r="BL17" s="461"/>
      <c r="BM17" s="461"/>
      <c r="BN17" s="461"/>
      <c r="BO17" s="461"/>
      <c r="BP17" s="461"/>
      <c r="BQ17" s="461"/>
      <c r="BR17" s="462"/>
      <c r="BS17" s="460">
        <f>BE17</f>
        <v>560199.9963</v>
      </c>
      <c r="BT17" s="461"/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2"/>
      <c r="CG17" s="460"/>
      <c r="CH17" s="461"/>
      <c r="CI17" s="461"/>
      <c r="CJ17" s="461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461"/>
      <c r="CV17" s="462"/>
      <c r="CW17" s="457"/>
      <c r="CX17" s="458"/>
      <c r="CY17" s="458"/>
      <c r="CZ17" s="458"/>
      <c r="DA17" s="458"/>
      <c r="DB17" s="458"/>
      <c r="DC17" s="458"/>
      <c r="DD17" s="458"/>
      <c r="DE17" s="458"/>
      <c r="DF17" s="458"/>
      <c r="DG17" s="458"/>
      <c r="DH17" s="458"/>
      <c r="DI17" s="459"/>
      <c r="DJ17" s="457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9"/>
    </row>
    <row r="18" spans="1:125" s="5" customFormat="1" ht="12.75" customHeight="1">
      <c r="A18" s="476" t="s">
        <v>26</v>
      </c>
      <c r="B18" s="477"/>
      <c r="C18" s="477"/>
      <c r="D18" s="477"/>
      <c r="E18" s="477"/>
      <c r="F18" s="478"/>
      <c r="G18" s="379" t="s">
        <v>49</v>
      </c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1"/>
      <c r="AC18" s="373" t="s">
        <v>1</v>
      </c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5"/>
      <c r="AQ18" s="373" t="s">
        <v>1</v>
      </c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3" t="s">
        <v>1</v>
      </c>
      <c r="BF18" s="374"/>
      <c r="BG18" s="374"/>
      <c r="BH18" s="374"/>
      <c r="BI18" s="374"/>
      <c r="BJ18" s="374"/>
      <c r="BK18" s="374"/>
      <c r="BL18" s="374"/>
      <c r="BM18" s="374"/>
      <c r="BN18" s="374"/>
      <c r="BO18" s="374"/>
      <c r="BP18" s="374"/>
      <c r="BQ18" s="374"/>
      <c r="BR18" s="375"/>
      <c r="BS18" s="373" t="s">
        <v>1</v>
      </c>
      <c r="BT18" s="374"/>
      <c r="BU18" s="374"/>
      <c r="BV18" s="374"/>
      <c r="BW18" s="374"/>
      <c r="BX18" s="374"/>
      <c r="BY18" s="374"/>
      <c r="BZ18" s="374"/>
      <c r="CA18" s="374"/>
      <c r="CB18" s="374"/>
      <c r="CC18" s="374"/>
      <c r="CD18" s="374"/>
      <c r="CE18" s="374"/>
      <c r="CF18" s="375"/>
      <c r="CG18" s="373" t="s">
        <v>1</v>
      </c>
      <c r="CH18" s="374"/>
      <c r="CI18" s="374"/>
      <c r="CJ18" s="374"/>
      <c r="CK18" s="374"/>
      <c r="CL18" s="374"/>
      <c r="CM18" s="374"/>
      <c r="CN18" s="374"/>
      <c r="CO18" s="374"/>
      <c r="CP18" s="374"/>
      <c r="CQ18" s="374"/>
      <c r="CR18" s="374"/>
      <c r="CS18" s="374"/>
      <c r="CT18" s="374"/>
      <c r="CU18" s="374"/>
      <c r="CV18" s="375"/>
      <c r="CW18" s="370" t="s">
        <v>1</v>
      </c>
      <c r="CX18" s="371"/>
      <c r="CY18" s="371"/>
      <c r="CZ18" s="371"/>
      <c r="DA18" s="371"/>
      <c r="DB18" s="371"/>
      <c r="DC18" s="371"/>
      <c r="DD18" s="371"/>
      <c r="DE18" s="371"/>
      <c r="DF18" s="371"/>
      <c r="DG18" s="371"/>
      <c r="DH18" s="371"/>
      <c r="DI18" s="372"/>
      <c r="DJ18" s="370" t="s">
        <v>1</v>
      </c>
      <c r="DK18" s="371"/>
      <c r="DL18" s="371"/>
      <c r="DM18" s="371"/>
      <c r="DN18" s="371"/>
      <c r="DO18" s="371"/>
      <c r="DP18" s="371"/>
      <c r="DQ18" s="371"/>
      <c r="DR18" s="371"/>
      <c r="DS18" s="371"/>
      <c r="DT18" s="371"/>
      <c r="DU18" s="372"/>
    </row>
    <row r="19" spans="1:125" s="5" customFormat="1" ht="52.5" customHeight="1">
      <c r="A19" s="376"/>
      <c r="B19" s="377"/>
      <c r="C19" s="377"/>
      <c r="D19" s="377"/>
      <c r="E19" s="377"/>
      <c r="F19" s="378"/>
      <c r="G19" s="379" t="s">
        <v>298</v>
      </c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1"/>
      <c r="AC19" s="373">
        <v>12198436.04</v>
      </c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5"/>
      <c r="AQ19" s="373">
        <v>1.5</v>
      </c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3">
        <f>AC19*AQ19/100</f>
        <v>182976.54059999998</v>
      </c>
      <c r="BF19" s="374"/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5"/>
      <c r="BS19" s="373">
        <f>BE19</f>
        <v>182976.54059999998</v>
      </c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5"/>
      <c r="CG19" s="373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5"/>
      <c r="CW19" s="370"/>
      <c r="CX19" s="371"/>
      <c r="CY19" s="371"/>
      <c r="CZ19" s="371"/>
      <c r="DA19" s="371"/>
      <c r="DB19" s="371"/>
      <c r="DC19" s="371"/>
      <c r="DD19" s="371"/>
      <c r="DE19" s="371"/>
      <c r="DF19" s="371"/>
      <c r="DG19" s="371"/>
      <c r="DH19" s="371"/>
      <c r="DI19" s="372"/>
      <c r="DJ19" s="370"/>
      <c r="DK19" s="371"/>
      <c r="DL19" s="371"/>
      <c r="DM19" s="371"/>
      <c r="DN19" s="371"/>
      <c r="DO19" s="371"/>
      <c r="DP19" s="371"/>
      <c r="DQ19" s="371"/>
      <c r="DR19" s="371"/>
      <c r="DS19" s="371"/>
      <c r="DT19" s="371"/>
      <c r="DU19" s="372"/>
    </row>
    <row r="20" spans="1:125" s="5" customFormat="1" ht="70.5" customHeight="1">
      <c r="A20" s="376"/>
      <c r="B20" s="377"/>
      <c r="C20" s="377"/>
      <c r="D20" s="377"/>
      <c r="E20" s="377"/>
      <c r="F20" s="378"/>
      <c r="G20" s="379" t="s">
        <v>299</v>
      </c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1"/>
      <c r="AC20" s="373">
        <v>6623963.71</v>
      </c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5"/>
      <c r="AQ20" s="373">
        <v>1.5</v>
      </c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3">
        <f>AC20*AQ20/100</f>
        <v>99359.45564999999</v>
      </c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5"/>
      <c r="BS20" s="373">
        <f>BE20</f>
        <v>99359.45564999999</v>
      </c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5"/>
      <c r="CG20" s="373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5"/>
      <c r="CW20" s="370"/>
      <c r="CX20" s="371"/>
      <c r="CY20" s="371"/>
      <c r="CZ20" s="371"/>
      <c r="DA20" s="371"/>
      <c r="DB20" s="371"/>
      <c r="DC20" s="371"/>
      <c r="DD20" s="371"/>
      <c r="DE20" s="371"/>
      <c r="DF20" s="371"/>
      <c r="DG20" s="371"/>
      <c r="DH20" s="371"/>
      <c r="DI20" s="372"/>
      <c r="DJ20" s="370"/>
      <c r="DK20" s="371"/>
      <c r="DL20" s="371"/>
      <c r="DM20" s="371"/>
      <c r="DN20" s="371"/>
      <c r="DO20" s="371"/>
      <c r="DP20" s="371"/>
      <c r="DQ20" s="371"/>
      <c r="DR20" s="371"/>
      <c r="DS20" s="371"/>
      <c r="DT20" s="371"/>
      <c r="DU20" s="372"/>
    </row>
    <row r="21" spans="1:125" s="5" customFormat="1" ht="52.5" customHeight="1">
      <c r="A21" s="376"/>
      <c r="B21" s="377"/>
      <c r="C21" s="377"/>
      <c r="D21" s="377"/>
      <c r="E21" s="377"/>
      <c r="F21" s="378"/>
      <c r="G21" s="379" t="s">
        <v>300</v>
      </c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1"/>
      <c r="AC21" s="373">
        <v>18524266.67</v>
      </c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5"/>
      <c r="AQ21" s="373">
        <v>1.5</v>
      </c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3">
        <f>AC21*AQ21/100</f>
        <v>277864.00005000003</v>
      </c>
      <c r="BF21" s="374"/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5"/>
      <c r="BS21" s="373">
        <f>BE21</f>
        <v>277864.00005000003</v>
      </c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4"/>
      <c r="CE21" s="374"/>
      <c r="CF21" s="375"/>
      <c r="CG21" s="373"/>
      <c r="CH21" s="374"/>
      <c r="CI21" s="374"/>
      <c r="CJ21" s="374"/>
      <c r="CK21" s="374"/>
      <c r="CL21" s="374"/>
      <c r="CM21" s="374"/>
      <c r="CN21" s="374"/>
      <c r="CO21" s="374"/>
      <c r="CP21" s="374"/>
      <c r="CQ21" s="374"/>
      <c r="CR21" s="374"/>
      <c r="CS21" s="374"/>
      <c r="CT21" s="374"/>
      <c r="CU21" s="374"/>
      <c r="CV21" s="375"/>
      <c r="CW21" s="370"/>
      <c r="CX21" s="371"/>
      <c r="CY21" s="371"/>
      <c r="CZ21" s="371"/>
      <c r="DA21" s="371"/>
      <c r="DB21" s="371"/>
      <c r="DC21" s="371"/>
      <c r="DD21" s="371"/>
      <c r="DE21" s="371"/>
      <c r="DF21" s="371"/>
      <c r="DG21" s="371"/>
      <c r="DH21" s="371"/>
      <c r="DI21" s="372"/>
      <c r="DJ21" s="370"/>
      <c r="DK21" s="371"/>
      <c r="DL21" s="371"/>
      <c r="DM21" s="371"/>
      <c r="DN21" s="371"/>
      <c r="DO21" s="371"/>
      <c r="DP21" s="371"/>
      <c r="DQ21" s="371"/>
      <c r="DR21" s="371"/>
      <c r="DS21" s="371"/>
      <c r="DT21" s="371"/>
      <c r="DU21" s="372"/>
    </row>
    <row r="22" spans="1:125" s="22" customFormat="1" ht="16.5" customHeight="1">
      <c r="A22" s="407" t="s">
        <v>18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6"/>
      <c r="BE22" s="460">
        <f>BE9+BE17</f>
        <v>7168399.996239999</v>
      </c>
      <c r="BF22" s="492"/>
      <c r="BG22" s="492"/>
      <c r="BH22" s="492"/>
      <c r="BI22" s="492"/>
      <c r="BJ22" s="492"/>
      <c r="BK22" s="492"/>
      <c r="BL22" s="492"/>
      <c r="BM22" s="492"/>
      <c r="BN22" s="492"/>
      <c r="BO22" s="492"/>
      <c r="BP22" s="492"/>
      <c r="BQ22" s="492"/>
      <c r="BR22" s="493"/>
      <c r="BS22" s="460">
        <f>BS9+BS19+BS20+BS21</f>
        <v>7168399.996239999</v>
      </c>
      <c r="BT22" s="492"/>
      <c r="BU22" s="492"/>
      <c r="BV22" s="492"/>
      <c r="BW22" s="492"/>
      <c r="BX22" s="492"/>
      <c r="BY22" s="492"/>
      <c r="BZ22" s="492"/>
      <c r="CA22" s="492"/>
      <c r="CB22" s="492"/>
      <c r="CC22" s="492"/>
      <c r="CD22" s="492"/>
      <c r="CE22" s="492"/>
      <c r="CF22" s="493"/>
      <c r="CG22" s="491"/>
      <c r="CH22" s="492"/>
      <c r="CI22" s="492"/>
      <c r="CJ22" s="492"/>
      <c r="CK22" s="492"/>
      <c r="CL22" s="492"/>
      <c r="CM22" s="492"/>
      <c r="CN22" s="492"/>
      <c r="CO22" s="492"/>
      <c r="CP22" s="492"/>
      <c r="CQ22" s="492"/>
      <c r="CR22" s="492"/>
      <c r="CS22" s="492"/>
      <c r="CT22" s="492"/>
      <c r="CU22" s="492"/>
      <c r="CV22" s="493"/>
      <c r="CW22" s="491"/>
      <c r="CX22" s="492"/>
      <c r="CY22" s="492"/>
      <c r="CZ22" s="492"/>
      <c r="DA22" s="492"/>
      <c r="DB22" s="492"/>
      <c r="DC22" s="492"/>
      <c r="DD22" s="492"/>
      <c r="DE22" s="492"/>
      <c r="DF22" s="492"/>
      <c r="DG22" s="492"/>
      <c r="DH22" s="492"/>
      <c r="DI22" s="493"/>
      <c r="DJ22" s="491"/>
      <c r="DK22" s="492"/>
      <c r="DL22" s="492"/>
      <c r="DM22" s="492"/>
      <c r="DN22" s="492"/>
      <c r="DO22" s="492"/>
      <c r="DP22" s="492"/>
      <c r="DQ22" s="492"/>
      <c r="DR22" s="492"/>
      <c r="DS22" s="492"/>
      <c r="DT22" s="492"/>
      <c r="DU22" s="493"/>
    </row>
    <row r="23" spans="1:125" s="5" customFormat="1" ht="28.5" customHeight="1" hidden="1">
      <c r="A23" s="396" t="s">
        <v>268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7"/>
      <c r="BX23" s="397"/>
      <c r="BY23" s="397"/>
      <c r="BZ23" s="397"/>
      <c r="CA23" s="397"/>
      <c r="CB23" s="397"/>
      <c r="CC23" s="397"/>
      <c r="CD23" s="397"/>
      <c r="CE23" s="397"/>
      <c r="CF23" s="397"/>
      <c r="CG23" s="397"/>
      <c r="CH23" s="397"/>
      <c r="CI23" s="397"/>
      <c r="CJ23" s="397"/>
      <c r="CK23" s="397"/>
      <c r="CL23" s="397"/>
      <c r="CM23" s="397"/>
      <c r="CN23" s="397"/>
      <c r="CO23" s="397"/>
      <c r="CP23" s="397"/>
      <c r="CQ23" s="397"/>
      <c r="CR23" s="397"/>
      <c r="CS23" s="397"/>
      <c r="CT23" s="397"/>
      <c r="CU23" s="397"/>
      <c r="CV23" s="397"/>
      <c r="CW23" s="397"/>
      <c r="CX23" s="397"/>
      <c r="CY23" s="397"/>
      <c r="CZ23" s="397"/>
      <c r="DA23" s="397"/>
      <c r="DB23" s="397"/>
      <c r="DC23" s="397"/>
      <c r="DD23" s="397"/>
      <c r="DE23" s="397"/>
      <c r="DF23" s="397"/>
      <c r="DG23" s="397"/>
      <c r="DH23" s="397"/>
      <c r="DI23" s="397"/>
      <c r="DJ23" s="397"/>
      <c r="DK23" s="397"/>
      <c r="DL23" s="397"/>
      <c r="DM23" s="397"/>
      <c r="DN23" s="397"/>
      <c r="DO23" s="397"/>
      <c r="DP23" s="397"/>
      <c r="DQ23" s="397"/>
      <c r="DR23" s="397"/>
      <c r="DS23" s="397"/>
      <c r="DT23" s="397"/>
      <c r="DU23" s="397"/>
    </row>
    <row r="24" spans="1:125" ht="15">
      <c r="A24" s="394"/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</row>
    <row r="25" s="4" customFormat="1" ht="19.5" customHeight="1">
      <c r="A25" s="4" t="s">
        <v>50</v>
      </c>
    </row>
    <row r="26" s="4" customFormat="1" ht="12.75" customHeight="1"/>
    <row r="27" spans="1:125" s="3" customFormat="1" ht="19.5" customHeight="1">
      <c r="A27" s="426" t="s">
        <v>3</v>
      </c>
      <c r="B27" s="443"/>
      <c r="C27" s="443"/>
      <c r="D27" s="443"/>
      <c r="E27" s="443"/>
      <c r="F27" s="444"/>
      <c r="G27" s="426" t="s">
        <v>22</v>
      </c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4"/>
      <c r="AC27" s="426" t="s">
        <v>39</v>
      </c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4"/>
      <c r="AQ27" s="426" t="s">
        <v>40</v>
      </c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26" t="s">
        <v>59</v>
      </c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4"/>
      <c r="BS27" s="451" t="s">
        <v>0</v>
      </c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9"/>
    </row>
    <row r="28" spans="1:125" s="3" customFormat="1" ht="67.5" customHeight="1">
      <c r="A28" s="445"/>
      <c r="B28" s="446"/>
      <c r="C28" s="446"/>
      <c r="D28" s="446"/>
      <c r="E28" s="446"/>
      <c r="F28" s="447"/>
      <c r="G28" s="445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7"/>
      <c r="AC28" s="445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7"/>
      <c r="AQ28" s="445"/>
      <c r="AR28" s="446"/>
      <c r="AS28" s="446"/>
      <c r="AT28" s="446"/>
      <c r="AU28" s="446"/>
      <c r="AV28" s="446"/>
      <c r="AW28" s="446"/>
      <c r="AX28" s="446"/>
      <c r="AY28" s="446"/>
      <c r="AZ28" s="446"/>
      <c r="BA28" s="446"/>
      <c r="BB28" s="446"/>
      <c r="BC28" s="446"/>
      <c r="BD28" s="446"/>
      <c r="BE28" s="445"/>
      <c r="BF28" s="446"/>
      <c r="BG28" s="446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7"/>
      <c r="BS28" s="470" t="s">
        <v>219</v>
      </c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2"/>
      <c r="CG28" s="470" t="s">
        <v>221</v>
      </c>
      <c r="CH28" s="471"/>
      <c r="CI28" s="471"/>
      <c r="CJ28" s="471"/>
      <c r="CK28" s="471"/>
      <c r="CL28" s="471"/>
      <c r="CM28" s="471"/>
      <c r="CN28" s="471"/>
      <c r="CO28" s="471"/>
      <c r="CP28" s="471"/>
      <c r="CQ28" s="471"/>
      <c r="CR28" s="471"/>
      <c r="CS28" s="471"/>
      <c r="CT28" s="471"/>
      <c r="CU28" s="471"/>
      <c r="CV28" s="472"/>
      <c r="CW28" s="494" t="s">
        <v>19</v>
      </c>
      <c r="CX28" s="495"/>
      <c r="CY28" s="495"/>
      <c r="CZ28" s="495"/>
      <c r="DA28" s="495"/>
      <c r="DB28" s="495"/>
      <c r="DC28" s="495"/>
      <c r="DD28" s="495"/>
      <c r="DE28" s="495"/>
      <c r="DF28" s="495"/>
      <c r="DG28" s="495"/>
      <c r="DH28" s="495"/>
      <c r="DI28" s="495"/>
      <c r="DJ28" s="495"/>
      <c r="DK28" s="495"/>
      <c r="DL28" s="495"/>
      <c r="DM28" s="495"/>
      <c r="DN28" s="495"/>
      <c r="DO28" s="495"/>
      <c r="DP28" s="495"/>
      <c r="DQ28" s="495"/>
      <c r="DR28" s="495"/>
      <c r="DS28" s="495"/>
      <c r="DT28" s="495"/>
      <c r="DU28" s="496"/>
    </row>
    <row r="29" spans="1:125" s="3" customFormat="1" ht="28.5" customHeight="1">
      <c r="A29" s="448"/>
      <c r="B29" s="449"/>
      <c r="C29" s="449"/>
      <c r="D29" s="449"/>
      <c r="E29" s="449"/>
      <c r="F29" s="450"/>
      <c r="G29" s="448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50"/>
      <c r="AC29" s="448"/>
      <c r="AD29" s="449"/>
      <c r="AE29" s="449"/>
      <c r="AF29" s="449"/>
      <c r="AG29" s="449"/>
      <c r="AH29" s="449"/>
      <c r="AI29" s="449"/>
      <c r="AJ29" s="449"/>
      <c r="AK29" s="449"/>
      <c r="AL29" s="449"/>
      <c r="AM29" s="449"/>
      <c r="AN29" s="449"/>
      <c r="AO29" s="449"/>
      <c r="AP29" s="450"/>
      <c r="AQ29" s="448"/>
      <c r="AR29" s="449"/>
      <c r="AS29" s="449"/>
      <c r="AT29" s="449"/>
      <c r="AU29" s="449"/>
      <c r="AV29" s="449"/>
      <c r="AW29" s="449"/>
      <c r="AX29" s="449"/>
      <c r="AY29" s="449"/>
      <c r="AZ29" s="449"/>
      <c r="BA29" s="449"/>
      <c r="BB29" s="449"/>
      <c r="BC29" s="449"/>
      <c r="BD29" s="449"/>
      <c r="BE29" s="448"/>
      <c r="BF29" s="449"/>
      <c r="BG29" s="449"/>
      <c r="BH29" s="449"/>
      <c r="BI29" s="449"/>
      <c r="BJ29" s="449"/>
      <c r="BK29" s="449"/>
      <c r="BL29" s="449"/>
      <c r="BM29" s="449"/>
      <c r="BN29" s="449"/>
      <c r="BO29" s="449"/>
      <c r="BP29" s="449"/>
      <c r="BQ29" s="449"/>
      <c r="BR29" s="450"/>
      <c r="BS29" s="473"/>
      <c r="BT29" s="474"/>
      <c r="BU29" s="474"/>
      <c r="BV29" s="474"/>
      <c r="BW29" s="474"/>
      <c r="BX29" s="474"/>
      <c r="BY29" s="474"/>
      <c r="BZ29" s="474"/>
      <c r="CA29" s="474"/>
      <c r="CB29" s="474"/>
      <c r="CC29" s="474"/>
      <c r="CD29" s="474"/>
      <c r="CE29" s="474"/>
      <c r="CF29" s="475"/>
      <c r="CG29" s="473"/>
      <c r="CH29" s="474"/>
      <c r="CI29" s="474"/>
      <c r="CJ29" s="474"/>
      <c r="CK29" s="474"/>
      <c r="CL29" s="474"/>
      <c r="CM29" s="474"/>
      <c r="CN29" s="474"/>
      <c r="CO29" s="474"/>
      <c r="CP29" s="474"/>
      <c r="CQ29" s="474"/>
      <c r="CR29" s="474"/>
      <c r="CS29" s="474"/>
      <c r="CT29" s="474"/>
      <c r="CU29" s="474"/>
      <c r="CV29" s="475"/>
      <c r="CW29" s="451" t="s">
        <v>2</v>
      </c>
      <c r="CX29" s="452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53"/>
      <c r="DJ29" s="451" t="s">
        <v>34</v>
      </c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3"/>
    </row>
    <row r="30" spans="1:125" s="6" customFormat="1" ht="12.75" customHeight="1">
      <c r="A30" s="463">
        <v>1</v>
      </c>
      <c r="B30" s="464"/>
      <c r="C30" s="464"/>
      <c r="D30" s="464"/>
      <c r="E30" s="464"/>
      <c r="F30" s="465"/>
      <c r="G30" s="463">
        <v>2</v>
      </c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5"/>
      <c r="AC30" s="463">
        <v>3</v>
      </c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5"/>
      <c r="AQ30" s="463">
        <v>4</v>
      </c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64"/>
      <c r="BE30" s="463">
        <v>5</v>
      </c>
      <c r="BF30" s="464"/>
      <c r="BG30" s="464"/>
      <c r="BH30" s="464"/>
      <c r="BI30" s="464"/>
      <c r="BJ30" s="464"/>
      <c r="BK30" s="464"/>
      <c r="BL30" s="464"/>
      <c r="BM30" s="464"/>
      <c r="BN30" s="464"/>
      <c r="BO30" s="464"/>
      <c r="BP30" s="464"/>
      <c r="BQ30" s="464"/>
      <c r="BR30" s="465"/>
      <c r="BS30" s="463">
        <v>6</v>
      </c>
      <c r="BT30" s="464"/>
      <c r="BU30" s="464"/>
      <c r="BV30" s="464"/>
      <c r="BW30" s="464"/>
      <c r="BX30" s="464"/>
      <c r="BY30" s="464"/>
      <c r="BZ30" s="464"/>
      <c r="CA30" s="464"/>
      <c r="CB30" s="464"/>
      <c r="CC30" s="464"/>
      <c r="CD30" s="464"/>
      <c r="CE30" s="464"/>
      <c r="CF30" s="465"/>
      <c r="CG30" s="463">
        <v>7</v>
      </c>
      <c r="CH30" s="464"/>
      <c r="CI30" s="464"/>
      <c r="CJ30" s="464"/>
      <c r="CK30" s="464"/>
      <c r="CL30" s="464"/>
      <c r="CM30" s="464"/>
      <c r="CN30" s="464"/>
      <c r="CO30" s="464"/>
      <c r="CP30" s="464"/>
      <c r="CQ30" s="464"/>
      <c r="CR30" s="464"/>
      <c r="CS30" s="464"/>
      <c r="CT30" s="464"/>
      <c r="CU30" s="464"/>
      <c r="CV30" s="465"/>
      <c r="CW30" s="463">
        <v>8</v>
      </c>
      <c r="CX30" s="464"/>
      <c r="CY30" s="464"/>
      <c r="CZ30" s="464"/>
      <c r="DA30" s="464"/>
      <c r="DB30" s="464"/>
      <c r="DC30" s="464"/>
      <c r="DD30" s="464"/>
      <c r="DE30" s="464"/>
      <c r="DF30" s="464"/>
      <c r="DG30" s="464"/>
      <c r="DH30" s="464"/>
      <c r="DI30" s="465"/>
      <c r="DJ30" s="463">
        <v>9</v>
      </c>
      <c r="DK30" s="464"/>
      <c r="DL30" s="464"/>
      <c r="DM30" s="464"/>
      <c r="DN30" s="464"/>
      <c r="DO30" s="464"/>
      <c r="DP30" s="464"/>
      <c r="DQ30" s="464"/>
      <c r="DR30" s="464"/>
      <c r="DS30" s="464"/>
      <c r="DT30" s="464"/>
      <c r="DU30" s="465"/>
    </row>
    <row r="31" spans="1:125" s="5" customFormat="1" ht="63" customHeight="1">
      <c r="A31" s="500" t="s">
        <v>7</v>
      </c>
      <c r="B31" s="501"/>
      <c r="C31" s="501"/>
      <c r="D31" s="501"/>
      <c r="E31" s="501"/>
      <c r="F31" s="502"/>
      <c r="G31" s="388" t="s">
        <v>398</v>
      </c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7"/>
      <c r="AC31" s="497" t="s">
        <v>1</v>
      </c>
      <c r="AD31" s="498"/>
      <c r="AE31" s="498"/>
      <c r="AF31" s="498"/>
      <c r="AG31" s="498"/>
      <c r="AH31" s="498"/>
      <c r="AI31" s="498"/>
      <c r="AJ31" s="498"/>
      <c r="AK31" s="498"/>
      <c r="AL31" s="498"/>
      <c r="AM31" s="498"/>
      <c r="AN31" s="498"/>
      <c r="AO31" s="498"/>
      <c r="AP31" s="499"/>
      <c r="AQ31" s="497" t="s">
        <v>1</v>
      </c>
      <c r="AR31" s="498"/>
      <c r="AS31" s="498"/>
      <c r="AT31" s="498"/>
      <c r="AU31" s="498"/>
      <c r="AV31" s="498"/>
      <c r="AW31" s="498"/>
      <c r="AX31" s="498"/>
      <c r="AY31" s="498"/>
      <c r="AZ31" s="498"/>
      <c r="BA31" s="498"/>
      <c r="BB31" s="498"/>
      <c r="BC31" s="498"/>
      <c r="BD31" s="498"/>
      <c r="BE31" s="373">
        <v>10000</v>
      </c>
      <c r="BF31" s="374"/>
      <c r="BG31" s="374"/>
      <c r="BH31" s="374"/>
      <c r="BI31" s="374"/>
      <c r="BJ31" s="374"/>
      <c r="BK31" s="374"/>
      <c r="BL31" s="374"/>
      <c r="BM31" s="374"/>
      <c r="BN31" s="374"/>
      <c r="BO31" s="374"/>
      <c r="BP31" s="374"/>
      <c r="BQ31" s="374"/>
      <c r="BR31" s="375"/>
      <c r="BS31" s="373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5"/>
      <c r="CG31" s="373"/>
      <c r="CH31" s="374"/>
      <c r="CI31" s="374"/>
      <c r="CJ31" s="374"/>
      <c r="CK31" s="374"/>
      <c r="CL31" s="374"/>
      <c r="CM31" s="374"/>
      <c r="CN31" s="374"/>
      <c r="CO31" s="374"/>
      <c r="CP31" s="374"/>
      <c r="CQ31" s="374"/>
      <c r="CR31" s="374"/>
      <c r="CS31" s="374"/>
      <c r="CT31" s="374"/>
      <c r="CU31" s="374"/>
      <c r="CV31" s="375"/>
      <c r="CW31" s="370">
        <v>10000</v>
      </c>
      <c r="CX31" s="371"/>
      <c r="CY31" s="371"/>
      <c r="CZ31" s="371"/>
      <c r="DA31" s="371"/>
      <c r="DB31" s="371"/>
      <c r="DC31" s="371"/>
      <c r="DD31" s="371"/>
      <c r="DE31" s="371"/>
      <c r="DF31" s="371"/>
      <c r="DG31" s="371"/>
      <c r="DH31" s="371"/>
      <c r="DI31" s="372"/>
      <c r="DJ31" s="370"/>
      <c r="DK31" s="371"/>
      <c r="DL31" s="371"/>
      <c r="DM31" s="371"/>
      <c r="DN31" s="371"/>
      <c r="DO31" s="371"/>
      <c r="DP31" s="371"/>
      <c r="DQ31" s="371"/>
      <c r="DR31" s="371"/>
      <c r="DS31" s="371"/>
      <c r="DT31" s="371"/>
      <c r="DU31" s="372"/>
    </row>
    <row r="32" spans="1:125" s="5" customFormat="1" ht="26.25" customHeight="1" hidden="1">
      <c r="A32" s="500" t="s">
        <v>23</v>
      </c>
      <c r="B32" s="501"/>
      <c r="C32" s="501"/>
      <c r="D32" s="501"/>
      <c r="E32" s="501"/>
      <c r="F32" s="502"/>
      <c r="G32" s="388" t="s">
        <v>51</v>
      </c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7"/>
      <c r="AC32" s="497" t="s">
        <v>1</v>
      </c>
      <c r="AD32" s="498"/>
      <c r="AE32" s="498"/>
      <c r="AF32" s="498"/>
      <c r="AG32" s="498"/>
      <c r="AH32" s="498"/>
      <c r="AI32" s="498"/>
      <c r="AJ32" s="498"/>
      <c r="AK32" s="498"/>
      <c r="AL32" s="498"/>
      <c r="AM32" s="498"/>
      <c r="AN32" s="498"/>
      <c r="AO32" s="498"/>
      <c r="AP32" s="499"/>
      <c r="AQ32" s="497" t="s">
        <v>1</v>
      </c>
      <c r="AR32" s="498"/>
      <c r="AS32" s="498"/>
      <c r="AT32" s="498"/>
      <c r="AU32" s="498"/>
      <c r="AV32" s="498"/>
      <c r="AW32" s="498"/>
      <c r="AX32" s="498"/>
      <c r="AY32" s="498"/>
      <c r="AZ32" s="498"/>
      <c r="BA32" s="498"/>
      <c r="BB32" s="498"/>
      <c r="BC32" s="498"/>
      <c r="BD32" s="498"/>
      <c r="BE32" s="373" t="s">
        <v>1</v>
      </c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5"/>
      <c r="BS32" s="373"/>
      <c r="BT32" s="374"/>
      <c r="BU32" s="374"/>
      <c r="BV32" s="374"/>
      <c r="BW32" s="374"/>
      <c r="BX32" s="374"/>
      <c r="BY32" s="374"/>
      <c r="BZ32" s="374"/>
      <c r="CA32" s="374"/>
      <c r="CB32" s="374"/>
      <c r="CC32" s="374"/>
      <c r="CD32" s="374"/>
      <c r="CE32" s="374"/>
      <c r="CF32" s="375"/>
      <c r="CG32" s="373" t="s">
        <v>1</v>
      </c>
      <c r="CH32" s="374"/>
      <c r="CI32" s="374"/>
      <c r="CJ32" s="374"/>
      <c r="CK32" s="374"/>
      <c r="CL32" s="374"/>
      <c r="CM32" s="374"/>
      <c r="CN32" s="374"/>
      <c r="CO32" s="374"/>
      <c r="CP32" s="374"/>
      <c r="CQ32" s="374"/>
      <c r="CR32" s="374"/>
      <c r="CS32" s="374"/>
      <c r="CT32" s="374"/>
      <c r="CU32" s="374"/>
      <c r="CV32" s="375"/>
      <c r="CW32" s="370" t="s">
        <v>1</v>
      </c>
      <c r="CX32" s="371"/>
      <c r="CY32" s="371"/>
      <c r="CZ32" s="371"/>
      <c r="DA32" s="371"/>
      <c r="DB32" s="371"/>
      <c r="DC32" s="371"/>
      <c r="DD32" s="371"/>
      <c r="DE32" s="371"/>
      <c r="DF32" s="371"/>
      <c r="DG32" s="371"/>
      <c r="DH32" s="371"/>
      <c r="DI32" s="372"/>
      <c r="DJ32" s="370" t="s">
        <v>1</v>
      </c>
      <c r="DK32" s="371"/>
      <c r="DL32" s="371"/>
      <c r="DM32" s="371"/>
      <c r="DN32" s="371"/>
      <c r="DO32" s="371"/>
      <c r="DP32" s="371"/>
      <c r="DQ32" s="371"/>
      <c r="DR32" s="371"/>
      <c r="DS32" s="371"/>
      <c r="DT32" s="371"/>
      <c r="DU32" s="372"/>
    </row>
    <row r="33" spans="1:125" s="5" customFormat="1" ht="16.5" customHeight="1" hidden="1">
      <c r="A33" s="504"/>
      <c r="B33" s="505"/>
      <c r="C33" s="505"/>
      <c r="D33" s="505"/>
      <c r="E33" s="505"/>
      <c r="F33" s="506"/>
      <c r="G33" s="50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7"/>
      <c r="AC33" s="497"/>
      <c r="AD33" s="498"/>
      <c r="AE33" s="498"/>
      <c r="AF33" s="498"/>
      <c r="AG33" s="498"/>
      <c r="AH33" s="498"/>
      <c r="AI33" s="498"/>
      <c r="AJ33" s="498"/>
      <c r="AK33" s="498"/>
      <c r="AL33" s="498"/>
      <c r="AM33" s="498"/>
      <c r="AN33" s="498"/>
      <c r="AO33" s="498"/>
      <c r="AP33" s="499"/>
      <c r="AQ33" s="497"/>
      <c r="AR33" s="498"/>
      <c r="AS33" s="498"/>
      <c r="AT33" s="498"/>
      <c r="AU33" s="498"/>
      <c r="AV33" s="498"/>
      <c r="AW33" s="498"/>
      <c r="AX33" s="498"/>
      <c r="AY33" s="498"/>
      <c r="AZ33" s="498"/>
      <c r="BA33" s="498"/>
      <c r="BB33" s="498"/>
      <c r="BC33" s="498"/>
      <c r="BD33" s="498"/>
      <c r="BE33" s="373"/>
      <c r="BF33" s="374"/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  <c r="BR33" s="375"/>
      <c r="BS33" s="373"/>
      <c r="BT33" s="374"/>
      <c r="BU33" s="374"/>
      <c r="BV33" s="374"/>
      <c r="BW33" s="374"/>
      <c r="BX33" s="374"/>
      <c r="BY33" s="374"/>
      <c r="BZ33" s="374"/>
      <c r="CA33" s="374"/>
      <c r="CB33" s="374"/>
      <c r="CC33" s="374"/>
      <c r="CD33" s="374"/>
      <c r="CE33" s="374"/>
      <c r="CF33" s="375"/>
      <c r="CG33" s="373"/>
      <c r="CH33" s="374"/>
      <c r="CI33" s="374"/>
      <c r="CJ33" s="374"/>
      <c r="CK33" s="374"/>
      <c r="CL33" s="374"/>
      <c r="CM33" s="374"/>
      <c r="CN33" s="374"/>
      <c r="CO33" s="374"/>
      <c r="CP33" s="374"/>
      <c r="CQ33" s="374"/>
      <c r="CR33" s="374"/>
      <c r="CS33" s="374"/>
      <c r="CT33" s="374"/>
      <c r="CU33" s="374"/>
      <c r="CV33" s="375"/>
      <c r="CW33" s="370"/>
      <c r="CX33" s="371"/>
      <c r="CY33" s="371"/>
      <c r="CZ33" s="371"/>
      <c r="DA33" s="371"/>
      <c r="DB33" s="371"/>
      <c r="DC33" s="371"/>
      <c r="DD33" s="371"/>
      <c r="DE33" s="371"/>
      <c r="DF33" s="371"/>
      <c r="DG33" s="371"/>
      <c r="DH33" s="371"/>
      <c r="DI33" s="372"/>
      <c r="DJ33" s="370"/>
      <c r="DK33" s="371"/>
      <c r="DL33" s="371"/>
      <c r="DM33" s="371"/>
      <c r="DN33" s="371"/>
      <c r="DO33" s="371"/>
      <c r="DP33" s="371"/>
      <c r="DQ33" s="371"/>
      <c r="DR33" s="371"/>
      <c r="DS33" s="371"/>
      <c r="DT33" s="371"/>
      <c r="DU33" s="372"/>
    </row>
    <row r="34" spans="1:125" s="5" customFormat="1" ht="16.5" customHeight="1" hidden="1">
      <c r="A34" s="500" t="s">
        <v>8</v>
      </c>
      <c r="B34" s="501"/>
      <c r="C34" s="501"/>
      <c r="D34" s="501"/>
      <c r="E34" s="501"/>
      <c r="F34" s="502"/>
      <c r="G34" s="388" t="s">
        <v>52</v>
      </c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7"/>
      <c r="AC34" s="497" t="s">
        <v>1</v>
      </c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9"/>
      <c r="AQ34" s="497" t="s">
        <v>1</v>
      </c>
      <c r="AR34" s="498"/>
      <c r="AS34" s="498"/>
      <c r="AT34" s="498"/>
      <c r="AU34" s="498"/>
      <c r="AV34" s="498"/>
      <c r="AW34" s="498"/>
      <c r="AX34" s="498"/>
      <c r="AY34" s="498"/>
      <c r="AZ34" s="498"/>
      <c r="BA34" s="498"/>
      <c r="BB34" s="498"/>
      <c r="BC34" s="498"/>
      <c r="BD34" s="498"/>
      <c r="BE34" s="373"/>
      <c r="BF34" s="374"/>
      <c r="BG34" s="374"/>
      <c r="BH34" s="374"/>
      <c r="BI34" s="374"/>
      <c r="BJ34" s="374"/>
      <c r="BK34" s="374"/>
      <c r="BL34" s="374"/>
      <c r="BM34" s="374"/>
      <c r="BN34" s="374"/>
      <c r="BO34" s="374"/>
      <c r="BP34" s="374"/>
      <c r="BQ34" s="374"/>
      <c r="BR34" s="375"/>
      <c r="BS34" s="373"/>
      <c r="BT34" s="374"/>
      <c r="BU34" s="374"/>
      <c r="BV34" s="374"/>
      <c r="BW34" s="374"/>
      <c r="BX34" s="374"/>
      <c r="BY34" s="374"/>
      <c r="BZ34" s="374"/>
      <c r="CA34" s="374"/>
      <c r="CB34" s="374"/>
      <c r="CC34" s="374"/>
      <c r="CD34" s="374"/>
      <c r="CE34" s="374"/>
      <c r="CF34" s="375"/>
      <c r="CG34" s="373"/>
      <c r="CH34" s="374"/>
      <c r="CI34" s="374"/>
      <c r="CJ34" s="374"/>
      <c r="CK34" s="374"/>
      <c r="CL34" s="374"/>
      <c r="CM34" s="374"/>
      <c r="CN34" s="374"/>
      <c r="CO34" s="374"/>
      <c r="CP34" s="374"/>
      <c r="CQ34" s="374"/>
      <c r="CR34" s="374"/>
      <c r="CS34" s="374"/>
      <c r="CT34" s="374"/>
      <c r="CU34" s="374"/>
      <c r="CV34" s="375"/>
      <c r="CW34" s="370"/>
      <c r="CX34" s="371"/>
      <c r="CY34" s="371"/>
      <c r="CZ34" s="371"/>
      <c r="DA34" s="371"/>
      <c r="DB34" s="371"/>
      <c r="DC34" s="371"/>
      <c r="DD34" s="371"/>
      <c r="DE34" s="371"/>
      <c r="DF34" s="371"/>
      <c r="DG34" s="371"/>
      <c r="DH34" s="371"/>
      <c r="DI34" s="372"/>
      <c r="DJ34" s="370"/>
      <c r="DK34" s="371"/>
      <c r="DL34" s="371"/>
      <c r="DM34" s="371"/>
      <c r="DN34" s="371"/>
      <c r="DO34" s="371"/>
      <c r="DP34" s="371"/>
      <c r="DQ34" s="371"/>
      <c r="DR34" s="371"/>
      <c r="DS34" s="371"/>
      <c r="DT34" s="371"/>
      <c r="DU34" s="372"/>
    </row>
    <row r="35" spans="1:125" s="5" customFormat="1" ht="16.5" customHeight="1" hidden="1">
      <c r="A35" s="500" t="s">
        <v>26</v>
      </c>
      <c r="B35" s="501"/>
      <c r="C35" s="501"/>
      <c r="D35" s="501"/>
      <c r="E35" s="501"/>
      <c r="F35" s="502"/>
      <c r="G35" s="388" t="s">
        <v>53</v>
      </c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7"/>
      <c r="AC35" s="497" t="s">
        <v>1</v>
      </c>
      <c r="AD35" s="498"/>
      <c r="AE35" s="498"/>
      <c r="AF35" s="498"/>
      <c r="AG35" s="498"/>
      <c r="AH35" s="498"/>
      <c r="AI35" s="498"/>
      <c r="AJ35" s="498"/>
      <c r="AK35" s="498"/>
      <c r="AL35" s="498"/>
      <c r="AM35" s="498"/>
      <c r="AN35" s="498"/>
      <c r="AO35" s="498"/>
      <c r="AP35" s="499"/>
      <c r="AQ35" s="497" t="s">
        <v>1</v>
      </c>
      <c r="AR35" s="498"/>
      <c r="AS35" s="498"/>
      <c r="AT35" s="498"/>
      <c r="AU35" s="498"/>
      <c r="AV35" s="498"/>
      <c r="AW35" s="498"/>
      <c r="AX35" s="498"/>
      <c r="AY35" s="498"/>
      <c r="AZ35" s="498"/>
      <c r="BA35" s="498"/>
      <c r="BB35" s="498"/>
      <c r="BC35" s="498"/>
      <c r="BD35" s="498"/>
      <c r="BE35" s="373" t="s">
        <v>1</v>
      </c>
      <c r="BF35" s="374"/>
      <c r="BG35" s="374"/>
      <c r="BH35" s="374"/>
      <c r="BI35" s="374"/>
      <c r="BJ35" s="374"/>
      <c r="BK35" s="374"/>
      <c r="BL35" s="374"/>
      <c r="BM35" s="374"/>
      <c r="BN35" s="374"/>
      <c r="BO35" s="374"/>
      <c r="BP35" s="374"/>
      <c r="BQ35" s="374"/>
      <c r="BR35" s="375"/>
      <c r="BS35" s="373"/>
      <c r="BT35" s="374"/>
      <c r="BU35" s="374"/>
      <c r="BV35" s="374"/>
      <c r="BW35" s="374"/>
      <c r="BX35" s="374"/>
      <c r="BY35" s="374"/>
      <c r="BZ35" s="374"/>
      <c r="CA35" s="374"/>
      <c r="CB35" s="374"/>
      <c r="CC35" s="374"/>
      <c r="CD35" s="374"/>
      <c r="CE35" s="374"/>
      <c r="CF35" s="375"/>
      <c r="CG35" s="373" t="s">
        <v>1</v>
      </c>
      <c r="CH35" s="374"/>
      <c r="CI35" s="374"/>
      <c r="CJ35" s="374"/>
      <c r="CK35" s="374"/>
      <c r="CL35" s="374"/>
      <c r="CM35" s="374"/>
      <c r="CN35" s="374"/>
      <c r="CO35" s="374"/>
      <c r="CP35" s="374"/>
      <c r="CQ35" s="374"/>
      <c r="CR35" s="374"/>
      <c r="CS35" s="374"/>
      <c r="CT35" s="374"/>
      <c r="CU35" s="374"/>
      <c r="CV35" s="375"/>
      <c r="CW35" s="370" t="s">
        <v>1</v>
      </c>
      <c r="CX35" s="371"/>
      <c r="CY35" s="371"/>
      <c r="CZ35" s="371"/>
      <c r="DA35" s="371"/>
      <c r="DB35" s="371"/>
      <c r="DC35" s="371"/>
      <c r="DD35" s="371"/>
      <c r="DE35" s="371"/>
      <c r="DF35" s="371"/>
      <c r="DG35" s="371"/>
      <c r="DH35" s="371"/>
      <c r="DI35" s="372"/>
      <c r="DJ35" s="370" t="s">
        <v>1</v>
      </c>
      <c r="DK35" s="371"/>
      <c r="DL35" s="371"/>
      <c r="DM35" s="371"/>
      <c r="DN35" s="371"/>
      <c r="DO35" s="371"/>
      <c r="DP35" s="371"/>
      <c r="DQ35" s="371"/>
      <c r="DR35" s="371"/>
      <c r="DS35" s="371"/>
      <c r="DT35" s="371"/>
      <c r="DU35" s="372"/>
    </row>
    <row r="36" spans="1:125" s="5" customFormat="1" ht="16.5" customHeight="1" hidden="1">
      <c r="A36" s="504"/>
      <c r="B36" s="505"/>
      <c r="C36" s="505"/>
      <c r="D36" s="505"/>
      <c r="E36" s="505"/>
      <c r="F36" s="506"/>
      <c r="G36" s="388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7"/>
      <c r="AC36" s="497"/>
      <c r="AD36" s="498"/>
      <c r="AE36" s="498"/>
      <c r="AF36" s="498"/>
      <c r="AG36" s="498"/>
      <c r="AH36" s="498"/>
      <c r="AI36" s="498"/>
      <c r="AJ36" s="498"/>
      <c r="AK36" s="498"/>
      <c r="AL36" s="498"/>
      <c r="AM36" s="498"/>
      <c r="AN36" s="498"/>
      <c r="AO36" s="498"/>
      <c r="AP36" s="499"/>
      <c r="AQ36" s="497"/>
      <c r="AR36" s="498"/>
      <c r="AS36" s="498"/>
      <c r="AT36" s="498"/>
      <c r="AU36" s="498"/>
      <c r="AV36" s="498"/>
      <c r="AW36" s="498"/>
      <c r="AX36" s="498"/>
      <c r="AY36" s="498"/>
      <c r="AZ36" s="498"/>
      <c r="BA36" s="498"/>
      <c r="BB36" s="498"/>
      <c r="BC36" s="498"/>
      <c r="BD36" s="498"/>
      <c r="BE36" s="373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4"/>
      <c r="BR36" s="375"/>
      <c r="BS36" s="373"/>
      <c r="BT36" s="374"/>
      <c r="BU36" s="374"/>
      <c r="BV36" s="374"/>
      <c r="BW36" s="374"/>
      <c r="BX36" s="374"/>
      <c r="BY36" s="374"/>
      <c r="BZ36" s="374"/>
      <c r="CA36" s="374"/>
      <c r="CB36" s="374"/>
      <c r="CC36" s="374"/>
      <c r="CD36" s="374"/>
      <c r="CE36" s="374"/>
      <c r="CF36" s="375"/>
      <c r="CG36" s="373"/>
      <c r="CH36" s="374"/>
      <c r="CI36" s="374"/>
      <c r="CJ36" s="374"/>
      <c r="CK36" s="374"/>
      <c r="CL36" s="374"/>
      <c r="CM36" s="374"/>
      <c r="CN36" s="374"/>
      <c r="CO36" s="374"/>
      <c r="CP36" s="374"/>
      <c r="CQ36" s="374"/>
      <c r="CR36" s="374"/>
      <c r="CS36" s="374"/>
      <c r="CT36" s="374"/>
      <c r="CU36" s="374"/>
      <c r="CV36" s="375"/>
      <c r="CW36" s="370"/>
      <c r="CX36" s="371"/>
      <c r="CY36" s="371"/>
      <c r="CZ36" s="371"/>
      <c r="DA36" s="371"/>
      <c r="DB36" s="371"/>
      <c r="DC36" s="371"/>
      <c r="DD36" s="371"/>
      <c r="DE36" s="371"/>
      <c r="DF36" s="371"/>
      <c r="DG36" s="371"/>
      <c r="DH36" s="371"/>
      <c r="DI36" s="372"/>
      <c r="DJ36" s="370"/>
      <c r="DK36" s="371"/>
      <c r="DL36" s="371"/>
      <c r="DM36" s="371"/>
      <c r="DN36" s="371"/>
      <c r="DO36" s="371"/>
      <c r="DP36" s="371"/>
      <c r="DQ36" s="371"/>
      <c r="DR36" s="371"/>
      <c r="DS36" s="371"/>
      <c r="DT36" s="371"/>
      <c r="DU36" s="372"/>
    </row>
    <row r="37" spans="1:125" s="5" customFormat="1" ht="16.5" customHeight="1" hidden="1">
      <c r="A37" s="504"/>
      <c r="B37" s="505"/>
      <c r="C37" s="505"/>
      <c r="D37" s="505"/>
      <c r="E37" s="505"/>
      <c r="F37" s="506"/>
      <c r="G37" s="388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7"/>
      <c r="AC37" s="497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8"/>
      <c r="AO37" s="498"/>
      <c r="AP37" s="499"/>
      <c r="AQ37" s="497"/>
      <c r="AR37" s="498"/>
      <c r="AS37" s="498"/>
      <c r="AT37" s="498"/>
      <c r="AU37" s="498"/>
      <c r="AV37" s="498"/>
      <c r="AW37" s="498"/>
      <c r="AX37" s="498"/>
      <c r="AY37" s="498"/>
      <c r="AZ37" s="498"/>
      <c r="BA37" s="498"/>
      <c r="BB37" s="498"/>
      <c r="BC37" s="498"/>
      <c r="BD37" s="498"/>
      <c r="BE37" s="373"/>
      <c r="BF37" s="374"/>
      <c r="BG37" s="374"/>
      <c r="BH37" s="374"/>
      <c r="BI37" s="374"/>
      <c r="BJ37" s="374"/>
      <c r="BK37" s="374"/>
      <c r="BL37" s="374"/>
      <c r="BM37" s="374"/>
      <c r="BN37" s="374"/>
      <c r="BO37" s="374"/>
      <c r="BP37" s="374"/>
      <c r="BQ37" s="374"/>
      <c r="BR37" s="375"/>
      <c r="BS37" s="373"/>
      <c r="BT37" s="374"/>
      <c r="BU37" s="374"/>
      <c r="BV37" s="374"/>
      <c r="BW37" s="374"/>
      <c r="BX37" s="374"/>
      <c r="BY37" s="374"/>
      <c r="BZ37" s="374"/>
      <c r="CA37" s="374"/>
      <c r="CB37" s="374"/>
      <c r="CC37" s="374"/>
      <c r="CD37" s="374"/>
      <c r="CE37" s="374"/>
      <c r="CF37" s="375"/>
      <c r="CG37" s="373"/>
      <c r="CH37" s="374"/>
      <c r="CI37" s="374"/>
      <c r="CJ37" s="374"/>
      <c r="CK37" s="374"/>
      <c r="CL37" s="374"/>
      <c r="CM37" s="374"/>
      <c r="CN37" s="374"/>
      <c r="CO37" s="374"/>
      <c r="CP37" s="374"/>
      <c r="CQ37" s="374"/>
      <c r="CR37" s="374"/>
      <c r="CS37" s="374"/>
      <c r="CT37" s="374"/>
      <c r="CU37" s="374"/>
      <c r="CV37" s="375"/>
      <c r="CW37" s="373"/>
      <c r="CX37" s="374"/>
      <c r="CY37" s="374"/>
      <c r="CZ37" s="374"/>
      <c r="DA37" s="374"/>
      <c r="DB37" s="374"/>
      <c r="DC37" s="374"/>
      <c r="DD37" s="374"/>
      <c r="DE37" s="374"/>
      <c r="DF37" s="374"/>
      <c r="DG37" s="374"/>
      <c r="DH37" s="374"/>
      <c r="DI37" s="375"/>
      <c r="DJ37" s="373"/>
      <c r="DK37" s="374"/>
      <c r="DL37" s="374"/>
      <c r="DM37" s="374"/>
      <c r="DN37" s="374"/>
      <c r="DO37" s="374"/>
      <c r="DP37" s="374"/>
      <c r="DQ37" s="374"/>
      <c r="DR37" s="374"/>
      <c r="DS37" s="374"/>
      <c r="DT37" s="374"/>
      <c r="DU37" s="375"/>
    </row>
    <row r="38" spans="1:125" s="22" customFormat="1" ht="16.5" customHeight="1">
      <c r="A38" s="404" t="s">
        <v>18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7"/>
      <c r="AP38" s="507"/>
      <c r="AQ38" s="507"/>
      <c r="AR38" s="507"/>
      <c r="AS38" s="507"/>
      <c r="AT38" s="507"/>
      <c r="AU38" s="507"/>
      <c r="AV38" s="507"/>
      <c r="AW38" s="507"/>
      <c r="AX38" s="507"/>
      <c r="AY38" s="507"/>
      <c r="AZ38" s="507"/>
      <c r="BA38" s="507"/>
      <c r="BB38" s="507"/>
      <c r="BC38" s="507"/>
      <c r="BD38" s="508"/>
      <c r="BE38" s="460">
        <f>BE31</f>
        <v>10000</v>
      </c>
      <c r="BF38" s="461"/>
      <c r="BG38" s="461"/>
      <c r="BH38" s="461"/>
      <c r="BI38" s="461"/>
      <c r="BJ38" s="461"/>
      <c r="BK38" s="461"/>
      <c r="BL38" s="461"/>
      <c r="BM38" s="461"/>
      <c r="BN38" s="461"/>
      <c r="BO38" s="461"/>
      <c r="BP38" s="461"/>
      <c r="BQ38" s="461"/>
      <c r="BR38" s="462"/>
      <c r="BS38" s="460"/>
      <c r="BT38" s="461"/>
      <c r="BU38" s="461"/>
      <c r="BV38" s="461"/>
      <c r="BW38" s="461"/>
      <c r="BX38" s="461"/>
      <c r="BY38" s="461"/>
      <c r="BZ38" s="461"/>
      <c r="CA38" s="461"/>
      <c r="CB38" s="461"/>
      <c r="CC38" s="461"/>
      <c r="CD38" s="461"/>
      <c r="CE38" s="461"/>
      <c r="CF38" s="462"/>
      <c r="CG38" s="460"/>
      <c r="CH38" s="461"/>
      <c r="CI38" s="461"/>
      <c r="CJ38" s="461"/>
      <c r="CK38" s="461"/>
      <c r="CL38" s="461"/>
      <c r="CM38" s="461"/>
      <c r="CN38" s="461"/>
      <c r="CO38" s="461"/>
      <c r="CP38" s="461"/>
      <c r="CQ38" s="461"/>
      <c r="CR38" s="461"/>
      <c r="CS38" s="461"/>
      <c r="CT38" s="461"/>
      <c r="CU38" s="461"/>
      <c r="CV38" s="462"/>
      <c r="CW38" s="460">
        <v>10000</v>
      </c>
      <c r="CX38" s="461"/>
      <c r="CY38" s="461"/>
      <c r="CZ38" s="461"/>
      <c r="DA38" s="461"/>
      <c r="DB38" s="461"/>
      <c r="DC38" s="461"/>
      <c r="DD38" s="461"/>
      <c r="DE38" s="461"/>
      <c r="DF38" s="461"/>
      <c r="DG38" s="461"/>
      <c r="DH38" s="461"/>
      <c r="DI38" s="462"/>
      <c r="DJ38" s="460"/>
      <c r="DK38" s="461"/>
      <c r="DL38" s="461"/>
      <c r="DM38" s="461"/>
      <c r="DN38" s="461"/>
      <c r="DO38" s="461"/>
      <c r="DP38" s="461"/>
      <c r="DQ38" s="461"/>
      <c r="DR38" s="461"/>
      <c r="DS38" s="461"/>
      <c r="DT38" s="461"/>
      <c r="DU38" s="462"/>
    </row>
    <row r="39" spans="1:125" s="5" customFormat="1" ht="16.5" customHeight="1" hidden="1">
      <c r="A39" s="418" t="s">
        <v>269</v>
      </c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419"/>
      <c r="AD39" s="419"/>
      <c r="AE39" s="419"/>
      <c r="AF39" s="419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19"/>
      <c r="AR39" s="419"/>
      <c r="AS39" s="419"/>
      <c r="AT39" s="419"/>
      <c r="AU39" s="419"/>
      <c r="AV39" s="419"/>
      <c r="AW39" s="419"/>
      <c r="AX39" s="419"/>
      <c r="AY39" s="419"/>
      <c r="AZ39" s="419"/>
      <c r="BA39" s="419"/>
      <c r="BB39" s="419"/>
      <c r="BC39" s="419"/>
      <c r="BD39" s="419"/>
      <c r="BE39" s="419"/>
      <c r="BF39" s="419"/>
      <c r="BG39" s="419"/>
      <c r="BH39" s="419"/>
      <c r="BI39" s="419"/>
      <c r="BJ39" s="419"/>
      <c r="BK39" s="419"/>
      <c r="BL39" s="419"/>
      <c r="BM39" s="419"/>
      <c r="BN39" s="419"/>
      <c r="BO39" s="419"/>
      <c r="BP39" s="419"/>
      <c r="BQ39" s="419"/>
      <c r="BR39" s="419"/>
      <c r="BS39" s="419"/>
      <c r="BT39" s="419"/>
      <c r="BU39" s="419"/>
      <c r="BV39" s="419"/>
      <c r="BW39" s="419"/>
      <c r="BX39" s="419"/>
      <c r="BY39" s="419"/>
      <c r="BZ39" s="419"/>
      <c r="CA39" s="419"/>
      <c r="CB39" s="419"/>
      <c r="CC39" s="419"/>
      <c r="CD39" s="419"/>
      <c r="CE39" s="419"/>
      <c r="CF39" s="419"/>
      <c r="CG39" s="419"/>
      <c r="CH39" s="419"/>
      <c r="CI39" s="419"/>
      <c r="CJ39" s="419"/>
      <c r="CK39" s="419"/>
      <c r="CL39" s="419"/>
      <c r="CM39" s="419"/>
      <c r="CN39" s="419"/>
      <c r="CO39" s="419"/>
      <c r="CP39" s="419"/>
      <c r="CQ39" s="419"/>
      <c r="CR39" s="419"/>
      <c r="CS39" s="419"/>
      <c r="CT39" s="419"/>
      <c r="CU39" s="419"/>
      <c r="CV39" s="419"/>
      <c r="CW39" s="419"/>
      <c r="CX39" s="419"/>
      <c r="CY39" s="419"/>
      <c r="CZ39" s="419"/>
      <c r="DA39" s="419"/>
      <c r="DB39" s="419"/>
      <c r="DC39" s="419"/>
      <c r="DD39" s="419"/>
      <c r="DE39" s="419"/>
      <c r="DF39" s="419"/>
      <c r="DG39" s="419"/>
      <c r="DH39" s="419"/>
      <c r="DI39" s="419"/>
      <c r="DJ39" s="419"/>
      <c r="DK39" s="419"/>
      <c r="DL39" s="419"/>
      <c r="DM39" s="419"/>
      <c r="DN39" s="419"/>
      <c r="DO39" s="419"/>
      <c r="DP39" s="419"/>
      <c r="DQ39" s="419"/>
      <c r="DR39" s="419"/>
      <c r="DS39" s="419"/>
      <c r="DT39" s="419"/>
      <c r="DU39" s="419"/>
    </row>
    <row r="41" s="4" customFormat="1" ht="15">
      <c r="A41" s="4" t="s">
        <v>54</v>
      </c>
    </row>
    <row r="42" s="4" customFormat="1" ht="12.75" customHeight="1"/>
    <row r="43" spans="1:125" s="3" customFormat="1" ht="18.75" customHeight="1">
      <c r="A43" s="426" t="s">
        <v>3</v>
      </c>
      <c r="B43" s="443"/>
      <c r="C43" s="443"/>
      <c r="D43" s="443"/>
      <c r="E43" s="443"/>
      <c r="F43" s="444"/>
      <c r="G43" s="426" t="s">
        <v>55</v>
      </c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4"/>
      <c r="AC43" s="426" t="s">
        <v>254</v>
      </c>
      <c r="AD43" s="427"/>
      <c r="AE43" s="427"/>
      <c r="AF43" s="427"/>
      <c r="AG43" s="427"/>
      <c r="AH43" s="427"/>
      <c r="AI43" s="427"/>
      <c r="AJ43" s="427"/>
      <c r="AK43" s="427"/>
      <c r="AL43" s="426" t="s">
        <v>56</v>
      </c>
      <c r="AM43" s="427"/>
      <c r="AN43" s="427"/>
      <c r="AO43" s="427"/>
      <c r="AP43" s="427"/>
      <c r="AQ43" s="427"/>
      <c r="AR43" s="427"/>
      <c r="AS43" s="427"/>
      <c r="AT43" s="427"/>
      <c r="AU43" s="432"/>
      <c r="AV43" s="436" t="s">
        <v>270</v>
      </c>
      <c r="AW43" s="437"/>
      <c r="AX43" s="437"/>
      <c r="AY43" s="437"/>
      <c r="AZ43" s="437"/>
      <c r="BA43" s="437"/>
      <c r="BB43" s="437"/>
      <c r="BC43" s="437"/>
      <c r="BD43" s="438"/>
      <c r="BE43" s="426" t="s">
        <v>271</v>
      </c>
      <c r="BF43" s="443"/>
      <c r="BG43" s="443"/>
      <c r="BH43" s="443"/>
      <c r="BI43" s="443"/>
      <c r="BJ43" s="443"/>
      <c r="BK43" s="443"/>
      <c r="BL43" s="443"/>
      <c r="BM43" s="443"/>
      <c r="BN43" s="443"/>
      <c r="BO43" s="443"/>
      <c r="BP43" s="443"/>
      <c r="BQ43" s="443"/>
      <c r="BR43" s="444"/>
      <c r="BS43" s="451" t="s">
        <v>0</v>
      </c>
      <c r="BT43" s="468"/>
      <c r="BU43" s="468"/>
      <c r="BV43" s="468"/>
      <c r="BW43" s="468"/>
      <c r="BX43" s="468"/>
      <c r="BY43" s="468"/>
      <c r="BZ43" s="468"/>
      <c r="CA43" s="468"/>
      <c r="CB43" s="468"/>
      <c r="CC43" s="468"/>
      <c r="CD43" s="468"/>
      <c r="CE43" s="468"/>
      <c r="CF43" s="468"/>
      <c r="CG43" s="468"/>
      <c r="CH43" s="468"/>
      <c r="CI43" s="468"/>
      <c r="CJ43" s="468"/>
      <c r="CK43" s="468"/>
      <c r="CL43" s="468"/>
      <c r="CM43" s="468"/>
      <c r="CN43" s="468"/>
      <c r="CO43" s="468"/>
      <c r="CP43" s="468"/>
      <c r="CQ43" s="468"/>
      <c r="CR43" s="468"/>
      <c r="CS43" s="468"/>
      <c r="CT43" s="468"/>
      <c r="CU43" s="468"/>
      <c r="CV43" s="468"/>
      <c r="CW43" s="468"/>
      <c r="CX43" s="468"/>
      <c r="CY43" s="468"/>
      <c r="CZ43" s="468"/>
      <c r="DA43" s="468"/>
      <c r="DB43" s="468"/>
      <c r="DC43" s="468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68"/>
      <c r="DR43" s="468"/>
      <c r="DS43" s="468"/>
      <c r="DT43" s="468"/>
      <c r="DU43" s="469"/>
    </row>
    <row r="44" spans="1:125" s="3" customFormat="1" ht="67.5" customHeight="1">
      <c r="A44" s="445"/>
      <c r="B44" s="446"/>
      <c r="C44" s="446"/>
      <c r="D44" s="446"/>
      <c r="E44" s="446"/>
      <c r="F44" s="447"/>
      <c r="G44" s="445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7"/>
      <c r="AC44" s="428"/>
      <c r="AD44" s="429"/>
      <c r="AE44" s="429"/>
      <c r="AF44" s="429"/>
      <c r="AG44" s="429"/>
      <c r="AH44" s="429"/>
      <c r="AI44" s="429"/>
      <c r="AJ44" s="429"/>
      <c r="AK44" s="429"/>
      <c r="AL44" s="428"/>
      <c r="AM44" s="433"/>
      <c r="AN44" s="433"/>
      <c r="AO44" s="433"/>
      <c r="AP44" s="433"/>
      <c r="AQ44" s="433"/>
      <c r="AR44" s="433"/>
      <c r="AS44" s="433"/>
      <c r="AT44" s="433"/>
      <c r="AU44" s="434"/>
      <c r="AV44" s="439"/>
      <c r="AW44" s="439"/>
      <c r="AX44" s="439"/>
      <c r="AY44" s="439"/>
      <c r="AZ44" s="439"/>
      <c r="BA44" s="439"/>
      <c r="BB44" s="439"/>
      <c r="BC44" s="439"/>
      <c r="BD44" s="440"/>
      <c r="BE44" s="445"/>
      <c r="BF44" s="446"/>
      <c r="BG44" s="446"/>
      <c r="BH44" s="446"/>
      <c r="BI44" s="446"/>
      <c r="BJ44" s="446"/>
      <c r="BK44" s="446"/>
      <c r="BL44" s="446"/>
      <c r="BM44" s="446"/>
      <c r="BN44" s="446"/>
      <c r="BO44" s="446"/>
      <c r="BP44" s="446"/>
      <c r="BQ44" s="446"/>
      <c r="BR44" s="447"/>
      <c r="BS44" s="470" t="s">
        <v>219</v>
      </c>
      <c r="BT44" s="471"/>
      <c r="BU44" s="471"/>
      <c r="BV44" s="471"/>
      <c r="BW44" s="471"/>
      <c r="BX44" s="471"/>
      <c r="BY44" s="471"/>
      <c r="BZ44" s="471"/>
      <c r="CA44" s="471"/>
      <c r="CB44" s="471"/>
      <c r="CC44" s="471"/>
      <c r="CD44" s="471"/>
      <c r="CE44" s="471"/>
      <c r="CF44" s="472"/>
      <c r="CG44" s="470" t="s">
        <v>221</v>
      </c>
      <c r="CH44" s="471"/>
      <c r="CI44" s="471"/>
      <c r="CJ44" s="471"/>
      <c r="CK44" s="471"/>
      <c r="CL44" s="471"/>
      <c r="CM44" s="471"/>
      <c r="CN44" s="471"/>
      <c r="CO44" s="471"/>
      <c r="CP44" s="471"/>
      <c r="CQ44" s="471"/>
      <c r="CR44" s="471"/>
      <c r="CS44" s="471"/>
      <c r="CT44" s="471"/>
      <c r="CU44" s="471"/>
      <c r="CV44" s="472"/>
      <c r="CW44" s="494" t="s">
        <v>19</v>
      </c>
      <c r="CX44" s="495"/>
      <c r="CY44" s="495"/>
      <c r="CZ44" s="495"/>
      <c r="DA44" s="495"/>
      <c r="DB44" s="495"/>
      <c r="DC44" s="495"/>
      <c r="DD44" s="495"/>
      <c r="DE44" s="495"/>
      <c r="DF44" s="495"/>
      <c r="DG44" s="495"/>
      <c r="DH44" s="495"/>
      <c r="DI44" s="495"/>
      <c r="DJ44" s="495"/>
      <c r="DK44" s="495"/>
      <c r="DL44" s="495"/>
      <c r="DM44" s="495"/>
      <c r="DN44" s="495"/>
      <c r="DO44" s="495"/>
      <c r="DP44" s="495"/>
      <c r="DQ44" s="495"/>
      <c r="DR44" s="495"/>
      <c r="DS44" s="495"/>
      <c r="DT44" s="495"/>
      <c r="DU44" s="496"/>
    </row>
    <row r="45" spans="1:125" s="3" customFormat="1" ht="32.25" customHeight="1">
      <c r="A45" s="448"/>
      <c r="B45" s="449"/>
      <c r="C45" s="449"/>
      <c r="D45" s="449"/>
      <c r="E45" s="449"/>
      <c r="F45" s="450"/>
      <c r="G45" s="448"/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449"/>
      <c r="AA45" s="449"/>
      <c r="AB45" s="450"/>
      <c r="AC45" s="430"/>
      <c r="AD45" s="431"/>
      <c r="AE45" s="431"/>
      <c r="AF45" s="431"/>
      <c r="AG45" s="431"/>
      <c r="AH45" s="431"/>
      <c r="AI45" s="431"/>
      <c r="AJ45" s="431"/>
      <c r="AK45" s="431"/>
      <c r="AL45" s="430"/>
      <c r="AM45" s="431"/>
      <c r="AN45" s="431"/>
      <c r="AO45" s="431"/>
      <c r="AP45" s="431"/>
      <c r="AQ45" s="431"/>
      <c r="AR45" s="431"/>
      <c r="AS45" s="431"/>
      <c r="AT45" s="431"/>
      <c r="AU45" s="435"/>
      <c r="AV45" s="441"/>
      <c r="AW45" s="441"/>
      <c r="AX45" s="441"/>
      <c r="AY45" s="441"/>
      <c r="AZ45" s="441"/>
      <c r="BA45" s="441"/>
      <c r="BB45" s="441"/>
      <c r="BC45" s="441"/>
      <c r="BD45" s="442"/>
      <c r="BE45" s="448"/>
      <c r="BF45" s="449"/>
      <c r="BG45" s="449"/>
      <c r="BH45" s="449"/>
      <c r="BI45" s="449"/>
      <c r="BJ45" s="449"/>
      <c r="BK45" s="449"/>
      <c r="BL45" s="449"/>
      <c r="BM45" s="449"/>
      <c r="BN45" s="449"/>
      <c r="BO45" s="449"/>
      <c r="BP45" s="449"/>
      <c r="BQ45" s="449"/>
      <c r="BR45" s="450"/>
      <c r="BS45" s="473"/>
      <c r="BT45" s="474"/>
      <c r="BU45" s="474"/>
      <c r="BV45" s="474"/>
      <c r="BW45" s="474"/>
      <c r="BX45" s="474"/>
      <c r="BY45" s="474"/>
      <c r="BZ45" s="474"/>
      <c r="CA45" s="474"/>
      <c r="CB45" s="474"/>
      <c r="CC45" s="474"/>
      <c r="CD45" s="474"/>
      <c r="CE45" s="474"/>
      <c r="CF45" s="475"/>
      <c r="CG45" s="473"/>
      <c r="CH45" s="474"/>
      <c r="CI45" s="474"/>
      <c r="CJ45" s="474"/>
      <c r="CK45" s="474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5"/>
      <c r="CW45" s="451" t="s">
        <v>2</v>
      </c>
      <c r="CX45" s="452"/>
      <c r="CY45" s="452"/>
      <c r="CZ45" s="452"/>
      <c r="DA45" s="452"/>
      <c r="DB45" s="452"/>
      <c r="DC45" s="452"/>
      <c r="DD45" s="452"/>
      <c r="DE45" s="452"/>
      <c r="DF45" s="452"/>
      <c r="DG45" s="452"/>
      <c r="DH45" s="452"/>
      <c r="DI45" s="453"/>
      <c r="DJ45" s="451" t="s">
        <v>34</v>
      </c>
      <c r="DK45" s="452"/>
      <c r="DL45" s="452"/>
      <c r="DM45" s="452"/>
      <c r="DN45" s="452"/>
      <c r="DO45" s="452"/>
      <c r="DP45" s="452"/>
      <c r="DQ45" s="452"/>
      <c r="DR45" s="452"/>
      <c r="DS45" s="452"/>
      <c r="DT45" s="452"/>
      <c r="DU45" s="453"/>
    </row>
    <row r="46" spans="1:125" s="6" customFormat="1" ht="12.75">
      <c r="A46" s="463">
        <v>1</v>
      </c>
      <c r="B46" s="464"/>
      <c r="C46" s="464"/>
      <c r="D46" s="464"/>
      <c r="E46" s="464"/>
      <c r="F46" s="465"/>
      <c r="G46" s="463">
        <v>2</v>
      </c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  <c r="AB46" s="465"/>
      <c r="AC46" s="420">
        <v>3</v>
      </c>
      <c r="AD46" s="421"/>
      <c r="AE46" s="421"/>
      <c r="AF46" s="421"/>
      <c r="AG46" s="421"/>
      <c r="AH46" s="421"/>
      <c r="AI46" s="421"/>
      <c r="AJ46" s="421"/>
      <c r="AK46" s="421"/>
      <c r="AL46" s="420">
        <v>4</v>
      </c>
      <c r="AM46" s="421"/>
      <c r="AN46" s="421"/>
      <c r="AO46" s="421"/>
      <c r="AP46" s="421"/>
      <c r="AQ46" s="421"/>
      <c r="AR46" s="421"/>
      <c r="AS46" s="421"/>
      <c r="AT46" s="421"/>
      <c r="AU46" s="422"/>
      <c r="AV46" s="423">
        <v>5</v>
      </c>
      <c r="AW46" s="421"/>
      <c r="AX46" s="421"/>
      <c r="AY46" s="421"/>
      <c r="AZ46" s="421"/>
      <c r="BA46" s="421"/>
      <c r="BB46" s="421"/>
      <c r="BC46" s="421"/>
      <c r="BD46" s="422"/>
      <c r="BE46" s="463">
        <v>6</v>
      </c>
      <c r="BF46" s="464"/>
      <c r="BG46" s="464"/>
      <c r="BH46" s="464"/>
      <c r="BI46" s="464"/>
      <c r="BJ46" s="464"/>
      <c r="BK46" s="464"/>
      <c r="BL46" s="464"/>
      <c r="BM46" s="464"/>
      <c r="BN46" s="464"/>
      <c r="BO46" s="464"/>
      <c r="BP46" s="464"/>
      <c r="BQ46" s="464"/>
      <c r="BR46" s="465"/>
      <c r="BS46" s="463">
        <v>7</v>
      </c>
      <c r="BT46" s="464"/>
      <c r="BU46" s="464"/>
      <c r="BV46" s="464"/>
      <c r="BW46" s="464"/>
      <c r="BX46" s="464"/>
      <c r="BY46" s="464"/>
      <c r="BZ46" s="464"/>
      <c r="CA46" s="464"/>
      <c r="CB46" s="464"/>
      <c r="CC46" s="464"/>
      <c r="CD46" s="464"/>
      <c r="CE46" s="464"/>
      <c r="CF46" s="465"/>
      <c r="CG46" s="463">
        <v>8</v>
      </c>
      <c r="CH46" s="464"/>
      <c r="CI46" s="464"/>
      <c r="CJ46" s="464"/>
      <c r="CK46" s="464"/>
      <c r="CL46" s="464"/>
      <c r="CM46" s="464"/>
      <c r="CN46" s="464"/>
      <c r="CO46" s="464"/>
      <c r="CP46" s="464"/>
      <c r="CQ46" s="464"/>
      <c r="CR46" s="464"/>
      <c r="CS46" s="464"/>
      <c r="CT46" s="464"/>
      <c r="CU46" s="464"/>
      <c r="CV46" s="465"/>
      <c r="CW46" s="463">
        <v>9</v>
      </c>
      <c r="CX46" s="464"/>
      <c r="CY46" s="464"/>
      <c r="CZ46" s="464"/>
      <c r="DA46" s="464"/>
      <c r="DB46" s="464"/>
      <c r="DC46" s="464"/>
      <c r="DD46" s="464"/>
      <c r="DE46" s="464"/>
      <c r="DF46" s="464"/>
      <c r="DG46" s="464"/>
      <c r="DH46" s="464"/>
      <c r="DI46" s="465"/>
      <c r="DJ46" s="463">
        <v>10</v>
      </c>
      <c r="DK46" s="464"/>
      <c r="DL46" s="464"/>
      <c r="DM46" s="464"/>
      <c r="DN46" s="464"/>
      <c r="DO46" s="464"/>
      <c r="DP46" s="464"/>
      <c r="DQ46" s="464"/>
      <c r="DR46" s="464"/>
      <c r="DS46" s="464"/>
      <c r="DT46" s="464"/>
      <c r="DU46" s="465"/>
    </row>
    <row r="47" spans="1:125" s="5" customFormat="1" ht="15.75" customHeight="1">
      <c r="A47" s="500" t="s">
        <v>7</v>
      </c>
      <c r="B47" s="501"/>
      <c r="C47" s="501"/>
      <c r="D47" s="501"/>
      <c r="E47" s="501"/>
      <c r="F47" s="502"/>
      <c r="G47" s="388" t="s">
        <v>277</v>
      </c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90"/>
      <c r="AC47" s="420" t="s">
        <v>1</v>
      </c>
      <c r="AD47" s="421"/>
      <c r="AE47" s="421"/>
      <c r="AF47" s="421"/>
      <c r="AG47" s="421"/>
      <c r="AH47" s="421"/>
      <c r="AI47" s="421"/>
      <c r="AJ47" s="421"/>
      <c r="AK47" s="421"/>
      <c r="AL47" s="420" t="s">
        <v>1</v>
      </c>
      <c r="AM47" s="421"/>
      <c r="AN47" s="421"/>
      <c r="AO47" s="421"/>
      <c r="AP47" s="421"/>
      <c r="AQ47" s="421"/>
      <c r="AR47" s="421"/>
      <c r="AS47" s="421"/>
      <c r="AT47" s="421"/>
      <c r="AU47" s="422"/>
      <c r="AV47" s="423" t="s">
        <v>1</v>
      </c>
      <c r="AW47" s="421"/>
      <c r="AX47" s="421"/>
      <c r="AY47" s="421"/>
      <c r="AZ47" s="421"/>
      <c r="BA47" s="421"/>
      <c r="BB47" s="421"/>
      <c r="BC47" s="421"/>
      <c r="BD47" s="422"/>
      <c r="BE47" s="509"/>
      <c r="BF47" s="510"/>
      <c r="BG47" s="510"/>
      <c r="BH47" s="510"/>
      <c r="BI47" s="510"/>
      <c r="BJ47" s="510"/>
      <c r="BK47" s="510"/>
      <c r="BL47" s="510"/>
      <c r="BM47" s="510"/>
      <c r="BN47" s="510"/>
      <c r="BO47" s="510"/>
      <c r="BP47" s="510"/>
      <c r="BQ47" s="510"/>
      <c r="BR47" s="511"/>
      <c r="BS47" s="509"/>
      <c r="BT47" s="510"/>
      <c r="BU47" s="510"/>
      <c r="BV47" s="510"/>
      <c r="BW47" s="510"/>
      <c r="BX47" s="510"/>
      <c r="BY47" s="510"/>
      <c r="BZ47" s="510"/>
      <c r="CA47" s="510"/>
      <c r="CB47" s="510"/>
      <c r="CC47" s="510"/>
      <c r="CD47" s="510"/>
      <c r="CE47" s="510"/>
      <c r="CF47" s="511"/>
      <c r="CG47" s="509"/>
      <c r="CH47" s="510"/>
      <c r="CI47" s="510"/>
      <c r="CJ47" s="510"/>
      <c r="CK47" s="510"/>
      <c r="CL47" s="510"/>
      <c r="CM47" s="510"/>
      <c r="CN47" s="510"/>
      <c r="CO47" s="510"/>
      <c r="CP47" s="510"/>
      <c r="CQ47" s="510"/>
      <c r="CR47" s="510"/>
      <c r="CS47" s="510"/>
      <c r="CT47" s="510"/>
      <c r="CU47" s="510"/>
      <c r="CV47" s="511"/>
      <c r="CW47" s="497"/>
      <c r="CX47" s="498"/>
      <c r="CY47" s="498"/>
      <c r="CZ47" s="498"/>
      <c r="DA47" s="498"/>
      <c r="DB47" s="498"/>
      <c r="DC47" s="498"/>
      <c r="DD47" s="498"/>
      <c r="DE47" s="498"/>
      <c r="DF47" s="498"/>
      <c r="DG47" s="498"/>
      <c r="DH47" s="498"/>
      <c r="DI47" s="499"/>
      <c r="DJ47" s="497"/>
      <c r="DK47" s="498"/>
      <c r="DL47" s="498"/>
      <c r="DM47" s="498"/>
      <c r="DN47" s="498"/>
      <c r="DO47" s="498"/>
      <c r="DP47" s="498"/>
      <c r="DQ47" s="498"/>
      <c r="DR47" s="498"/>
      <c r="DS47" s="498"/>
      <c r="DT47" s="498"/>
      <c r="DU47" s="499"/>
    </row>
    <row r="48" spans="1:125" s="5" customFormat="1" ht="16.5" customHeight="1">
      <c r="A48" s="504"/>
      <c r="B48" s="505"/>
      <c r="C48" s="505"/>
      <c r="D48" s="505"/>
      <c r="E48" s="505"/>
      <c r="F48" s="506"/>
      <c r="G48" s="408" t="s">
        <v>0</v>
      </c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5"/>
      <c r="AC48" s="420" t="s">
        <v>1</v>
      </c>
      <c r="AD48" s="421"/>
      <c r="AE48" s="421"/>
      <c r="AF48" s="421"/>
      <c r="AG48" s="421"/>
      <c r="AH48" s="421"/>
      <c r="AI48" s="421"/>
      <c r="AJ48" s="421"/>
      <c r="AK48" s="421"/>
      <c r="AL48" s="420" t="s">
        <v>1</v>
      </c>
      <c r="AM48" s="421"/>
      <c r="AN48" s="421"/>
      <c r="AO48" s="421"/>
      <c r="AP48" s="421"/>
      <c r="AQ48" s="421"/>
      <c r="AR48" s="421"/>
      <c r="AS48" s="421"/>
      <c r="AT48" s="421"/>
      <c r="AU48" s="422"/>
      <c r="AV48" s="423" t="s">
        <v>1</v>
      </c>
      <c r="AW48" s="421"/>
      <c r="AX48" s="421"/>
      <c r="AY48" s="421"/>
      <c r="AZ48" s="421"/>
      <c r="BA48" s="421"/>
      <c r="BB48" s="421"/>
      <c r="BC48" s="421"/>
      <c r="BD48" s="422"/>
      <c r="BE48" s="509" t="s">
        <v>1</v>
      </c>
      <c r="BF48" s="510"/>
      <c r="BG48" s="510"/>
      <c r="BH48" s="510"/>
      <c r="BI48" s="510"/>
      <c r="BJ48" s="510"/>
      <c r="BK48" s="510"/>
      <c r="BL48" s="510"/>
      <c r="BM48" s="510"/>
      <c r="BN48" s="510"/>
      <c r="BO48" s="510"/>
      <c r="BP48" s="510"/>
      <c r="BQ48" s="510"/>
      <c r="BR48" s="511"/>
      <c r="BS48" s="509" t="s">
        <v>1</v>
      </c>
      <c r="BT48" s="510"/>
      <c r="BU48" s="510"/>
      <c r="BV48" s="510"/>
      <c r="BW48" s="510"/>
      <c r="BX48" s="510"/>
      <c r="BY48" s="510"/>
      <c r="BZ48" s="510"/>
      <c r="CA48" s="510"/>
      <c r="CB48" s="510"/>
      <c r="CC48" s="510"/>
      <c r="CD48" s="510"/>
      <c r="CE48" s="510"/>
      <c r="CF48" s="511"/>
      <c r="CG48" s="509" t="s">
        <v>1</v>
      </c>
      <c r="CH48" s="510"/>
      <c r="CI48" s="510"/>
      <c r="CJ48" s="510"/>
      <c r="CK48" s="510"/>
      <c r="CL48" s="510"/>
      <c r="CM48" s="510"/>
      <c r="CN48" s="510"/>
      <c r="CO48" s="510"/>
      <c r="CP48" s="510"/>
      <c r="CQ48" s="510"/>
      <c r="CR48" s="510"/>
      <c r="CS48" s="510"/>
      <c r="CT48" s="510"/>
      <c r="CU48" s="510"/>
      <c r="CV48" s="511"/>
      <c r="CW48" s="497" t="s">
        <v>1</v>
      </c>
      <c r="CX48" s="498"/>
      <c r="CY48" s="498"/>
      <c r="CZ48" s="498"/>
      <c r="DA48" s="498"/>
      <c r="DB48" s="498"/>
      <c r="DC48" s="498"/>
      <c r="DD48" s="498"/>
      <c r="DE48" s="498"/>
      <c r="DF48" s="498"/>
      <c r="DG48" s="498"/>
      <c r="DH48" s="498"/>
      <c r="DI48" s="499"/>
      <c r="DJ48" s="497" t="s">
        <v>1</v>
      </c>
      <c r="DK48" s="498"/>
      <c r="DL48" s="498"/>
      <c r="DM48" s="498"/>
      <c r="DN48" s="498"/>
      <c r="DO48" s="498"/>
      <c r="DP48" s="498"/>
      <c r="DQ48" s="498"/>
      <c r="DR48" s="498"/>
      <c r="DS48" s="498"/>
      <c r="DT48" s="498"/>
      <c r="DU48" s="499"/>
    </row>
    <row r="49" spans="1:125" s="5" customFormat="1" ht="81.75" customHeight="1">
      <c r="A49" s="504" t="s">
        <v>24</v>
      </c>
      <c r="B49" s="505"/>
      <c r="C49" s="505"/>
      <c r="D49" s="505"/>
      <c r="E49" s="505"/>
      <c r="F49" s="506"/>
      <c r="G49" s="388" t="s">
        <v>480</v>
      </c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7"/>
      <c r="AC49" s="408">
        <v>293</v>
      </c>
      <c r="AD49" s="409"/>
      <c r="AE49" s="409"/>
      <c r="AF49" s="409"/>
      <c r="AG49" s="409"/>
      <c r="AH49" s="409"/>
      <c r="AI49" s="409"/>
      <c r="AJ49" s="409"/>
      <c r="AK49" s="409"/>
      <c r="AL49" s="410">
        <v>12537.91</v>
      </c>
      <c r="AM49" s="411"/>
      <c r="AN49" s="411"/>
      <c r="AO49" s="411"/>
      <c r="AP49" s="411"/>
      <c r="AQ49" s="411"/>
      <c r="AR49" s="411"/>
      <c r="AS49" s="411"/>
      <c r="AT49" s="411"/>
      <c r="AU49" s="412"/>
      <c r="AV49" s="413">
        <v>1</v>
      </c>
      <c r="AW49" s="411"/>
      <c r="AX49" s="411"/>
      <c r="AY49" s="411"/>
      <c r="AZ49" s="411"/>
      <c r="BA49" s="411"/>
      <c r="BB49" s="411"/>
      <c r="BC49" s="411"/>
      <c r="BD49" s="412"/>
      <c r="BE49" s="373">
        <f>AL49*AV49</f>
        <v>12537.91</v>
      </c>
      <c r="BF49" s="374"/>
      <c r="BG49" s="374"/>
      <c r="BH49" s="374"/>
      <c r="BI49" s="374"/>
      <c r="BJ49" s="374"/>
      <c r="BK49" s="374"/>
      <c r="BL49" s="374"/>
      <c r="BM49" s="374"/>
      <c r="BN49" s="374"/>
      <c r="BO49" s="374"/>
      <c r="BP49" s="374"/>
      <c r="BQ49" s="374"/>
      <c r="BR49" s="375"/>
      <c r="BS49" s="373"/>
      <c r="BT49" s="374"/>
      <c r="BU49" s="374"/>
      <c r="BV49" s="374"/>
      <c r="BW49" s="374"/>
      <c r="BX49" s="374"/>
      <c r="BY49" s="374"/>
      <c r="BZ49" s="374"/>
      <c r="CA49" s="374"/>
      <c r="CB49" s="374"/>
      <c r="CC49" s="374"/>
      <c r="CD49" s="374"/>
      <c r="CE49" s="374"/>
      <c r="CF49" s="375"/>
      <c r="CG49" s="373"/>
      <c r="CH49" s="374"/>
      <c r="CI49" s="374"/>
      <c r="CJ49" s="374"/>
      <c r="CK49" s="374"/>
      <c r="CL49" s="374"/>
      <c r="CM49" s="374"/>
      <c r="CN49" s="374"/>
      <c r="CO49" s="374"/>
      <c r="CP49" s="374"/>
      <c r="CQ49" s="374"/>
      <c r="CR49" s="374"/>
      <c r="CS49" s="374"/>
      <c r="CT49" s="374"/>
      <c r="CU49" s="374"/>
      <c r="CV49" s="375"/>
      <c r="CW49" s="370">
        <f>BE49</f>
        <v>12537.91</v>
      </c>
      <c r="CX49" s="371"/>
      <c r="CY49" s="371"/>
      <c r="CZ49" s="371"/>
      <c r="DA49" s="371"/>
      <c r="DB49" s="371"/>
      <c r="DC49" s="371"/>
      <c r="DD49" s="371"/>
      <c r="DE49" s="371"/>
      <c r="DF49" s="371"/>
      <c r="DG49" s="371"/>
      <c r="DH49" s="371"/>
      <c r="DI49" s="372"/>
      <c r="DJ49" s="370"/>
      <c r="DK49" s="371"/>
      <c r="DL49" s="371"/>
      <c r="DM49" s="371"/>
      <c r="DN49" s="371"/>
      <c r="DO49" s="371"/>
      <c r="DP49" s="371"/>
      <c r="DQ49" s="371"/>
      <c r="DR49" s="371"/>
      <c r="DS49" s="371"/>
      <c r="DT49" s="371"/>
      <c r="DU49" s="372"/>
    </row>
    <row r="50" spans="1:125" s="22" customFormat="1" ht="16.5" customHeight="1">
      <c r="A50" s="404" t="s">
        <v>18</v>
      </c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6"/>
      <c r="BE50" s="460">
        <f>BE49</f>
        <v>12537.91</v>
      </c>
      <c r="BF50" s="492"/>
      <c r="BG50" s="492"/>
      <c r="BH50" s="492"/>
      <c r="BI50" s="492"/>
      <c r="BJ50" s="492"/>
      <c r="BK50" s="492"/>
      <c r="BL50" s="492"/>
      <c r="BM50" s="492"/>
      <c r="BN50" s="492"/>
      <c r="BO50" s="492"/>
      <c r="BP50" s="492"/>
      <c r="BQ50" s="492"/>
      <c r="BR50" s="493"/>
      <c r="BS50" s="491"/>
      <c r="BT50" s="492"/>
      <c r="BU50" s="492"/>
      <c r="BV50" s="492"/>
      <c r="BW50" s="492"/>
      <c r="BX50" s="492"/>
      <c r="BY50" s="492"/>
      <c r="BZ50" s="492"/>
      <c r="CA50" s="492"/>
      <c r="CB50" s="492"/>
      <c r="CC50" s="492"/>
      <c r="CD50" s="492"/>
      <c r="CE50" s="492"/>
      <c r="CF50" s="493"/>
      <c r="CG50" s="491"/>
      <c r="CH50" s="492"/>
      <c r="CI50" s="492"/>
      <c r="CJ50" s="492"/>
      <c r="CK50" s="492"/>
      <c r="CL50" s="492"/>
      <c r="CM50" s="492"/>
      <c r="CN50" s="492"/>
      <c r="CO50" s="492"/>
      <c r="CP50" s="492"/>
      <c r="CQ50" s="492"/>
      <c r="CR50" s="492"/>
      <c r="CS50" s="492"/>
      <c r="CT50" s="492"/>
      <c r="CU50" s="492"/>
      <c r="CV50" s="493"/>
      <c r="CW50" s="460">
        <f>CW49</f>
        <v>12537.91</v>
      </c>
      <c r="CX50" s="492"/>
      <c r="CY50" s="492"/>
      <c r="CZ50" s="492"/>
      <c r="DA50" s="492"/>
      <c r="DB50" s="492"/>
      <c r="DC50" s="492"/>
      <c r="DD50" s="492"/>
      <c r="DE50" s="492"/>
      <c r="DF50" s="492"/>
      <c r="DG50" s="492"/>
      <c r="DH50" s="492"/>
      <c r="DI50" s="493"/>
      <c r="DJ50" s="491"/>
      <c r="DK50" s="492"/>
      <c r="DL50" s="492"/>
      <c r="DM50" s="492"/>
      <c r="DN50" s="492"/>
      <c r="DO50" s="492"/>
      <c r="DP50" s="492"/>
      <c r="DQ50" s="492"/>
      <c r="DR50" s="492"/>
      <c r="DS50" s="492"/>
      <c r="DT50" s="492"/>
      <c r="DU50" s="493"/>
    </row>
    <row r="51" spans="1:125" ht="21" customHeight="1" hidden="1">
      <c r="A51" s="424" t="s">
        <v>272</v>
      </c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5"/>
      <c r="AS51" s="425"/>
      <c r="AT51" s="425"/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5"/>
      <c r="BM51" s="425"/>
      <c r="BN51" s="425"/>
      <c r="BO51" s="425"/>
      <c r="BP51" s="425"/>
      <c r="BQ51" s="425"/>
      <c r="BR51" s="425"/>
      <c r="BS51" s="425"/>
      <c r="BT51" s="425"/>
      <c r="BU51" s="425"/>
      <c r="BV51" s="425"/>
      <c r="BW51" s="425"/>
      <c r="BX51" s="425"/>
      <c r="BY51" s="425"/>
      <c r="BZ51" s="425"/>
      <c r="CA51" s="425"/>
      <c r="CB51" s="425"/>
      <c r="CC51" s="425"/>
      <c r="CD51" s="425"/>
      <c r="CE51" s="425"/>
      <c r="CF51" s="425"/>
      <c r="CG51" s="425"/>
      <c r="CH51" s="425"/>
      <c r="CI51" s="425"/>
      <c r="CJ51" s="425"/>
      <c r="CK51" s="425"/>
      <c r="CL51" s="425"/>
      <c r="CM51" s="425"/>
      <c r="CN51" s="425"/>
      <c r="CO51" s="425"/>
      <c r="CP51" s="425"/>
      <c r="CQ51" s="425"/>
      <c r="CR51" s="425"/>
      <c r="CS51" s="425"/>
      <c r="CT51" s="425"/>
      <c r="CU51" s="425"/>
      <c r="CV51" s="425"/>
      <c r="CW51" s="425"/>
      <c r="CX51" s="425"/>
      <c r="CY51" s="425"/>
      <c r="CZ51" s="425"/>
      <c r="DA51" s="425"/>
      <c r="DB51" s="425"/>
      <c r="DC51" s="425"/>
      <c r="DD51" s="425"/>
      <c r="DE51" s="425"/>
      <c r="DF51" s="425"/>
      <c r="DG51" s="425"/>
      <c r="DH51" s="425"/>
      <c r="DI51" s="425"/>
      <c r="DJ51" s="425"/>
      <c r="DK51" s="425"/>
      <c r="DL51" s="425"/>
      <c r="DM51" s="425"/>
      <c r="DN51" s="425"/>
      <c r="DO51" s="425"/>
      <c r="DP51" s="425"/>
      <c r="DQ51" s="425"/>
      <c r="DR51" s="425"/>
      <c r="DS51" s="425"/>
      <c r="DT51" s="425"/>
      <c r="DU51" s="425"/>
    </row>
    <row r="52" ht="15" hidden="1"/>
  </sheetData>
  <sheetProtection/>
  <mergeCells count="278"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CW38:DI38"/>
    <mergeCell ref="AC37:AP37"/>
    <mergeCell ref="AQ37:BD37"/>
    <mergeCell ref="BE37:BR37"/>
    <mergeCell ref="BS37:CF37"/>
    <mergeCell ref="BS38:CF38"/>
    <mergeCell ref="CW37:DI37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G33:AB33"/>
    <mergeCell ref="G34:AB34"/>
    <mergeCell ref="A34:F34"/>
    <mergeCell ref="AC34:AP34"/>
    <mergeCell ref="AQ34:BD34"/>
    <mergeCell ref="A33:F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1:CV12"/>
    <mergeCell ref="AC10:AP10"/>
    <mergeCell ref="BE11:BR12"/>
    <mergeCell ref="CW11:DI12"/>
    <mergeCell ref="DJ11:DU12"/>
    <mergeCell ref="CW10:DI10"/>
    <mergeCell ref="DJ7:DU7"/>
    <mergeCell ref="CW9:DI9"/>
    <mergeCell ref="DJ9:DU9"/>
    <mergeCell ref="CW8:DI8"/>
    <mergeCell ref="DJ8:DU8"/>
    <mergeCell ref="DJ10:DU10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T18"/>
  <sheetViews>
    <sheetView view="pageBreakPreview" zoomScaleSheetLayoutView="100" zoomScalePageLayoutView="0" workbookViewId="0" topLeftCell="A1">
      <selection activeCell="DK18" sqref="BL18:DT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426" t="s">
        <v>3</v>
      </c>
      <c r="B5" s="443"/>
      <c r="C5" s="443"/>
      <c r="D5" s="443"/>
      <c r="E5" s="443"/>
      <c r="F5" s="444"/>
      <c r="G5" s="426" t="s">
        <v>22</v>
      </c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4"/>
      <c r="Z5" s="426" t="s">
        <v>60</v>
      </c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4"/>
      <c r="AM5" s="426" t="s">
        <v>61</v>
      </c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4"/>
      <c r="AZ5" s="426" t="s">
        <v>62</v>
      </c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26" t="s">
        <v>63</v>
      </c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4"/>
      <c r="BX5" s="451" t="s">
        <v>0</v>
      </c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52"/>
      <c r="CN5" s="452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52"/>
      <c r="DD5" s="452"/>
      <c r="DE5" s="452"/>
      <c r="DF5" s="452"/>
      <c r="DG5" s="452"/>
      <c r="DH5" s="452"/>
      <c r="DI5" s="452"/>
      <c r="DJ5" s="452"/>
      <c r="DK5" s="452"/>
      <c r="DL5" s="452"/>
      <c r="DM5" s="452"/>
      <c r="DN5" s="452"/>
      <c r="DO5" s="452"/>
      <c r="DP5" s="452"/>
      <c r="DQ5" s="452"/>
      <c r="DR5" s="452"/>
      <c r="DS5" s="452"/>
      <c r="DT5" s="453"/>
    </row>
    <row r="6" spans="1:124" s="3" customFormat="1" ht="85.5" customHeight="1">
      <c r="A6" s="445"/>
      <c r="B6" s="446"/>
      <c r="C6" s="446"/>
      <c r="D6" s="446"/>
      <c r="E6" s="446"/>
      <c r="F6" s="447"/>
      <c r="G6" s="445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7"/>
      <c r="Z6" s="445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7"/>
      <c r="AM6" s="445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7"/>
      <c r="AZ6" s="445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  <c r="BL6" s="445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7"/>
      <c r="BX6" s="470" t="s">
        <v>218</v>
      </c>
      <c r="BY6" s="471"/>
      <c r="BZ6" s="471"/>
      <c r="CA6" s="471"/>
      <c r="CB6" s="471"/>
      <c r="CC6" s="471"/>
      <c r="CD6" s="471"/>
      <c r="CE6" s="471"/>
      <c r="CF6" s="471"/>
      <c r="CG6" s="471"/>
      <c r="CH6" s="471"/>
      <c r="CI6" s="471"/>
      <c r="CJ6" s="472"/>
      <c r="CK6" s="470" t="s">
        <v>221</v>
      </c>
      <c r="CL6" s="471"/>
      <c r="CM6" s="471"/>
      <c r="CN6" s="471"/>
      <c r="CO6" s="471"/>
      <c r="CP6" s="471"/>
      <c r="CQ6" s="471"/>
      <c r="CR6" s="471"/>
      <c r="CS6" s="471"/>
      <c r="CT6" s="471"/>
      <c r="CU6" s="471"/>
      <c r="CV6" s="471"/>
      <c r="CW6" s="471"/>
      <c r="CX6" s="471"/>
      <c r="CY6" s="472"/>
      <c r="CZ6" s="451" t="s">
        <v>19</v>
      </c>
      <c r="DA6" s="468"/>
      <c r="DB6" s="468"/>
      <c r="DC6" s="468"/>
      <c r="DD6" s="468"/>
      <c r="DE6" s="468"/>
      <c r="DF6" s="468"/>
      <c r="DG6" s="468"/>
      <c r="DH6" s="468"/>
      <c r="DI6" s="468"/>
      <c r="DJ6" s="468"/>
      <c r="DK6" s="468"/>
      <c r="DL6" s="468"/>
      <c r="DM6" s="468"/>
      <c r="DN6" s="468"/>
      <c r="DO6" s="468"/>
      <c r="DP6" s="468"/>
      <c r="DQ6" s="468"/>
      <c r="DR6" s="468"/>
      <c r="DS6" s="468"/>
      <c r="DT6" s="469"/>
    </row>
    <row r="7" spans="1:124" s="3" customFormat="1" ht="28.5" customHeight="1">
      <c r="A7" s="448"/>
      <c r="B7" s="449"/>
      <c r="C7" s="449"/>
      <c r="D7" s="449"/>
      <c r="E7" s="449"/>
      <c r="F7" s="450"/>
      <c r="G7" s="448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50"/>
      <c r="Z7" s="448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50"/>
      <c r="AM7" s="448"/>
      <c r="AN7" s="449"/>
      <c r="AO7" s="449"/>
      <c r="AP7" s="449"/>
      <c r="AQ7" s="449"/>
      <c r="AR7" s="449"/>
      <c r="AS7" s="449"/>
      <c r="AT7" s="449"/>
      <c r="AU7" s="449"/>
      <c r="AV7" s="449"/>
      <c r="AW7" s="449"/>
      <c r="AX7" s="449"/>
      <c r="AY7" s="450"/>
      <c r="AZ7" s="448"/>
      <c r="BA7" s="449"/>
      <c r="BB7" s="449"/>
      <c r="BC7" s="449"/>
      <c r="BD7" s="449"/>
      <c r="BE7" s="449"/>
      <c r="BF7" s="449"/>
      <c r="BG7" s="449"/>
      <c r="BH7" s="449"/>
      <c r="BI7" s="449"/>
      <c r="BJ7" s="449"/>
      <c r="BK7" s="449"/>
      <c r="BL7" s="448"/>
      <c r="BM7" s="449"/>
      <c r="BN7" s="449"/>
      <c r="BO7" s="449"/>
      <c r="BP7" s="449"/>
      <c r="BQ7" s="449"/>
      <c r="BR7" s="449"/>
      <c r="BS7" s="449"/>
      <c r="BT7" s="449"/>
      <c r="BU7" s="449"/>
      <c r="BV7" s="449"/>
      <c r="BW7" s="450"/>
      <c r="BX7" s="473"/>
      <c r="BY7" s="474"/>
      <c r="BZ7" s="474"/>
      <c r="CA7" s="474"/>
      <c r="CB7" s="474"/>
      <c r="CC7" s="474"/>
      <c r="CD7" s="474"/>
      <c r="CE7" s="474"/>
      <c r="CF7" s="474"/>
      <c r="CG7" s="474"/>
      <c r="CH7" s="474"/>
      <c r="CI7" s="474"/>
      <c r="CJ7" s="475"/>
      <c r="CK7" s="473"/>
      <c r="CL7" s="474"/>
      <c r="CM7" s="474"/>
      <c r="CN7" s="474"/>
      <c r="CO7" s="474"/>
      <c r="CP7" s="474"/>
      <c r="CQ7" s="474"/>
      <c r="CR7" s="474"/>
      <c r="CS7" s="474"/>
      <c r="CT7" s="474"/>
      <c r="CU7" s="474"/>
      <c r="CV7" s="474"/>
      <c r="CW7" s="474"/>
      <c r="CX7" s="474"/>
      <c r="CY7" s="475"/>
      <c r="CZ7" s="451" t="s">
        <v>2</v>
      </c>
      <c r="DA7" s="452"/>
      <c r="DB7" s="452"/>
      <c r="DC7" s="452"/>
      <c r="DD7" s="452"/>
      <c r="DE7" s="452"/>
      <c r="DF7" s="452"/>
      <c r="DG7" s="452"/>
      <c r="DH7" s="452"/>
      <c r="DI7" s="452"/>
      <c r="DJ7" s="453"/>
      <c r="DK7" s="451" t="s">
        <v>34</v>
      </c>
      <c r="DL7" s="452"/>
      <c r="DM7" s="452"/>
      <c r="DN7" s="452"/>
      <c r="DO7" s="452"/>
      <c r="DP7" s="452"/>
      <c r="DQ7" s="452"/>
      <c r="DR7" s="452"/>
      <c r="DS7" s="452"/>
      <c r="DT7" s="453"/>
    </row>
    <row r="8" spans="1:124" s="6" customFormat="1" ht="12.75">
      <c r="A8" s="463">
        <v>1</v>
      </c>
      <c r="B8" s="464"/>
      <c r="C8" s="464"/>
      <c r="D8" s="464"/>
      <c r="E8" s="464"/>
      <c r="F8" s="465"/>
      <c r="G8" s="463">
        <v>2</v>
      </c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5"/>
      <c r="Z8" s="463">
        <v>3</v>
      </c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5"/>
      <c r="AM8" s="463">
        <v>4</v>
      </c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5"/>
      <c r="AZ8" s="463">
        <v>5</v>
      </c>
      <c r="BA8" s="464"/>
      <c r="BB8" s="464"/>
      <c r="BC8" s="464"/>
      <c r="BD8" s="464"/>
      <c r="BE8" s="464"/>
      <c r="BF8" s="464"/>
      <c r="BG8" s="464"/>
      <c r="BH8" s="464"/>
      <c r="BI8" s="464"/>
      <c r="BJ8" s="464"/>
      <c r="BK8" s="464"/>
      <c r="BL8" s="463">
        <v>6</v>
      </c>
      <c r="BM8" s="464"/>
      <c r="BN8" s="464"/>
      <c r="BO8" s="464"/>
      <c r="BP8" s="464"/>
      <c r="BQ8" s="464"/>
      <c r="BR8" s="464"/>
      <c r="BS8" s="464"/>
      <c r="BT8" s="464"/>
      <c r="BU8" s="464"/>
      <c r="BV8" s="464"/>
      <c r="BW8" s="465"/>
      <c r="BX8" s="463">
        <v>7</v>
      </c>
      <c r="BY8" s="464"/>
      <c r="BZ8" s="464"/>
      <c r="CA8" s="464"/>
      <c r="CB8" s="464"/>
      <c r="CC8" s="464"/>
      <c r="CD8" s="464"/>
      <c r="CE8" s="464"/>
      <c r="CF8" s="464"/>
      <c r="CG8" s="464"/>
      <c r="CH8" s="464"/>
      <c r="CI8" s="464"/>
      <c r="CJ8" s="465"/>
      <c r="CK8" s="463">
        <v>8</v>
      </c>
      <c r="CL8" s="464"/>
      <c r="CM8" s="464"/>
      <c r="CN8" s="464"/>
      <c r="CO8" s="464"/>
      <c r="CP8" s="464"/>
      <c r="CQ8" s="464"/>
      <c r="CR8" s="464"/>
      <c r="CS8" s="464"/>
      <c r="CT8" s="464"/>
      <c r="CU8" s="464"/>
      <c r="CV8" s="464"/>
      <c r="CW8" s="464"/>
      <c r="CX8" s="464"/>
      <c r="CY8" s="465"/>
      <c r="CZ8" s="463">
        <v>9</v>
      </c>
      <c r="DA8" s="464"/>
      <c r="DB8" s="464"/>
      <c r="DC8" s="464"/>
      <c r="DD8" s="464"/>
      <c r="DE8" s="464"/>
      <c r="DF8" s="464"/>
      <c r="DG8" s="464"/>
      <c r="DH8" s="464"/>
      <c r="DI8" s="464"/>
      <c r="DJ8" s="465"/>
      <c r="DK8" s="463">
        <v>10</v>
      </c>
      <c r="DL8" s="464"/>
      <c r="DM8" s="464"/>
      <c r="DN8" s="464"/>
      <c r="DO8" s="464"/>
      <c r="DP8" s="464"/>
      <c r="DQ8" s="464"/>
      <c r="DR8" s="464"/>
      <c r="DS8" s="464"/>
      <c r="DT8" s="465"/>
    </row>
    <row r="9" spans="1:124" s="5" customFormat="1" ht="52.5" customHeight="1">
      <c r="A9" s="500" t="s">
        <v>7</v>
      </c>
      <c r="B9" s="501"/>
      <c r="C9" s="501"/>
      <c r="D9" s="501"/>
      <c r="E9" s="501"/>
      <c r="F9" s="502"/>
      <c r="G9" s="388" t="s">
        <v>65</v>
      </c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7"/>
      <c r="Z9" s="373">
        <v>8</v>
      </c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5"/>
      <c r="AM9" s="373">
        <v>12</v>
      </c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5"/>
      <c r="AZ9" s="373">
        <v>1300</v>
      </c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3">
        <f>Z9*AM9*AZ9</f>
        <v>124800</v>
      </c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5"/>
      <c r="BX9" s="373">
        <f>BL9</f>
        <v>124800</v>
      </c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5"/>
      <c r="CK9" s="373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5"/>
      <c r="CZ9" s="373"/>
      <c r="DA9" s="374"/>
      <c r="DB9" s="374"/>
      <c r="DC9" s="374"/>
      <c r="DD9" s="374"/>
      <c r="DE9" s="374"/>
      <c r="DF9" s="374"/>
      <c r="DG9" s="374"/>
      <c r="DH9" s="374"/>
      <c r="DI9" s="374"/>
      <c r="DJ9" s="375"/>
      <c r="DK9" s="373"/>
      <c r="DL9" s="374"/>
      <c r="DM9" s="374"/>
      <c r="DN9" s="374"/>
      <c r="DO9" s="374"/>
      <c r="DP9" s="374"/>
      <c r="DQ9" s="374"/>
      <c r="DR9" s="374"/>
      <c r="DS9" s="374"/>
      <c r="DT9" s="375"/>
    </row>
    <row r="10" spans="1:124" s="5" customFormat="1" ht="91.5" customHeight="1">
      <c r="A10" s="500" t="s">
        <v>8</v>
      </c>
      <c r="B10" s="501"/>
      <c r="C10" s="501"/>
      <c r="D10" s="501"/>
      <c r="E10" s="501"/>
      <c r="F10" s="502"/>
      <c r="G10" s="388" t="s">
        <v>64</v>
      </c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7"/>
      <c r="Z10" s="373">
        <v>3</v>
      </c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5"/>
      <c r="AM10" s="373">
        <v>12</v>
      </c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5"/>
      <c r="AZ10" s="373">
        <v>150</v>
      </c>
      <c r="BA10" s="374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3">
        <f>Z10*AM10*AZ10</f>
        <v>5400</v>
      </c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5"/>
      <c r="BX10" s="373">
        <f aca="true" t="shared" si="0" ref="BX10:BX17">BL10</f>
        <v>5400</v>
      </c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5"/>
      <c r="CK10" s="373"/>
      <c r="CL10" s="374"/>
      <c r="CM10" s="374"/>
      <c r="CN10" s="374"/>
      <c r="CO10" s="374"/>
      <c r="CP10" s="374"/>
      <c r="CQ10" s="374"/>
      <c r="CR10" s="374"/>
      <c r="CS10" s="374"/>
      <c r="CT10" s="374"/>
      <c r="CU10" s="374"/>
      <c r="CV10" s="374"/>
      <c r="CW10" s="374"/>
      <c r="CX10" s="374"/>
      <c r="CY10" s="375"/>
      <c r="CZ10" s="373"/>
      <c r="DA10" s="374"/>
      <c r="DB10" s="374"/>
      <c r="DC10" s="374"/>
      <c r="DD10" s="374"/>
      <c r="DE10" s="374"/>
      <c r="DF10" s="374"/>
      <c r="DG10" s="374"/>
      <c r="DH10" s="374"/>
      <c r="DI10" s="374"/>
      <c r="DJ10" s="375"/>
      <c r="DK10" s="373"/>
      <c r="DL10" s="374"/>
      <c r="DM10" s="374"/>
      <c r="DN10" s="374"/>
      <c r="DO10" s="374"/>
      <c r="DP10" s="374"/>
      <c r="DQ10" s="374"/>
      <c r="DR10" s="374"/>
      <c r="DS10" s="374"/>
      <c r="DT10" s="375"/>
    </row>
    <row r="11" spans="1:124" s="5" customFormat="1" ht="26.25" customHeight="1" hidden="1">
      <c r="A11" s="500" t="s">
        <v>9</v>
      </c>
      <c r="B11" s="501"/>
      <c r="C11" s="501"/>
      <c r="D11" s="501"/>
      <c r="E11" s="501"/>
      <c r="F11" s="502"/>
      <c r="G11" s="388" t="s">
        <v>66</v>
      </c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7"/>
      <c r="Z11" s="373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5"/>
      <c r="AM11" s="373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5"/>
      <c r="AZ11" s="373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  <c r="BL11" s="373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5"/>
      <c r="BX11" s="373">
        <f t="shared" si="0"/>
        <v>0</v>
      </c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5"/>
      <c r="CK11" s="373"/>
      <c r="CL11" s="374"/>
      <c r="CM11" s="374"/>
      <c r="CN11" s="374"/>
      <c r="CO11" s="374"/>
      <c r="CP11" s="374"/>
      <c r="CQ11" s="374"/>
      <c r="CR11" s="374"/>
      <c r="CS11" s="374"/>
      <c r="CT11" s="374"/>
      <c r="CU11" s="374"/>
      <c r="CV11" s="374"/>
      <c r="CW11" s="374"/>
      <c r="CX11" s="374"/>
      <c r="CY11" s="375"/>
      <c r="CZ11" s="373"/>
      <c r="DA11" s="374"/>
      <c r="DB11" s="374"/>
      <c r="DC11" s="374"/>
      <c r="DD11" s="374"/>
      <c r="DE11" s="374"/>
      <c r="DF11" s="374"/>
      <c r="DG11" s="374"/>
      <c r="DH11" s="374"/>
      <c r="DI11" s="374"/>
      <c r="DJ11" s="375"/>
      <c r="DK11" s="373"/>
      <c r="DL11" s="374"/>
      <c r="DM11" s="374"/>
      <c r="DN11" s="374"/>
      <c r="DO11" s="374"/>
      <c r="DP11" s="374"/>
      <c r="DQ11" s="374"/>
      <c r="DR11" s="374"/>
      <c r="DS11" s="374"/>
      <c r="DT11" s="375"/>
    </row>
    <row r="12" spans="1:124" s="5" customFormat="1" ht="78.75" customHeight="1" hidden="1">
      <c r="A12" s="500" t="s">
        <v>10</v>
      </c>
      <c r="B12" s="501"/>
      <c r="C12" s="501"/>
      <c r="D12" s="501"/>
      <c r="E12" s="501"/>
      <c r="F12" s="502"/>
      <c r="G12" s="388" t="s">
        <v>67</v>
      </c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7"/>
      <c r="Z12" s="373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5"/>
      <c r="AM12" s="373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5"/>
      <c r="AZ12" s="373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3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5"/>
      <c r="BX12" s="373">
        <f t="shared" si="0"/>
        <v>0</v>
      </c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5"/>
      <c r="CK12" s="373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5"/>
      <c r="CZ12" s="373"/>
      <c r="DA12" s="374"/>
      <c r="DB12" s="374"/>
      <c r="DC12" s="374"/>
      <c r="DD12" s="374"/>
      <c r="DE12" s="374"/>
      <c r="DF12" s="374"/>
      <c r="DG12" s="374"/>
      <c r="DH12" s="374"/>
      <c r="DI12" s="374"/>
      <c r="DJ12" s="375"/>
      <c r="DK12" s="373"/>
      <c r="DL12" s="374"/>
      <c r="DM12" s="374"/>
      <c r="DN12" s="374"/>
      <c r="DO12" s="374"/>
      <c r="DP12" s="374"/>
      <c r="DQ12" s="374"/>
      <c r="DR12" s="374"/>
      <c r="DS12" s="374"/>
      <c r="DT12" s="375"/>
    </row>
    <row r="13" spans="1:124" s="5" customFormat="1" ht="80.25" customHeight="1" hidden="1">
      <c r="A13" s="500" t="s">
        <v>11</v>
      </c>
      <c r="B13" s="501"/>
      <c r="C13" s="501"/>
      <c r="D13" s="501"/>
      <c r="E13" s="501"/>
      <c r="F13" s="502"/>
      <c r="G13" s="388" t="s">
        <v>68</v>
      </c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7"/>
      <c r="Z13" s="373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5"/>
      <c r="AM13" s="373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5"/>
      <c r="AZ13" s="373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3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5"/>
      <c r="BX13" s="373">
        <f t="shared" si="0"/>
        <v>0</v>
      </c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5"/>
      <c r="CK13" s="373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5"/>
      <c r="CZ13" s="373"/>
      <c r="DA13" s="374"/>
      <c r="DB13" s="374"/>
      <c r="DC13" s="374"/>
      <c r="DD13" s="374"/>
      <c r="DE13" s="374"/>
      <c r="DF13" s="374"/>
      <c r="DG13" s="374"/>
      <c r="DH13" s="374"/>
      <c r="DI13" s="374"/>
      <c r="DJ13" s="375"/>
      <c r="DK13" s="373"/>
      <c r="DL13" s="374"/>
      <c r="DM13" s="374"/>
      <c r="DN13" s="374"/>
      <c r="DO13" s="374"/>
      <c r="DP13" s="374"/>
      <c r="DQ13" s="374"/>
      <c r="DR13" s="374"/>
      <c r="DS13" s="374"/>
      <c r="DT13" s="375"/>
    </row>
    <row r="14" spans="1:124" s="5" customFormat="1" ht="52.5" customHeight="1" hidden="1">
      <c r="A14" s="500" t="s">
        <v>14</v>
      </c>
      <c r="B14" s="501"/>
      <c r="C14" s="501"/>
      <c r="D14" s="501"/>
      <c r="E14" s="501"/>
      <c r="F14" s="502"/>
      <c r="G14" s="388" t="s">
        <v>69</v>
      </c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7"/>
      <c r="Z14" s="373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5"/>
      <c r="AM14" s="373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5"/>
      <c r="AZ14" s="373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3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5"/>
      <c r="BX14" s="373">
        <f t="shared" si="0"/>
        <v>0</v>
      </c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5"/>
      <c r="CK14" s="373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5"/>
      <c r="CZ14" s="373"/>
      <c r="DA14" s="374"/>
      <c r="DB14" s="374"/>
      <c r="DC14" s="374"/>
      <c r="DD14" s="374"/>
      <c r="DE14" s="374"/>
      <c r="DF14" s="374"/>
      <c r="DG14" s="374"/>
      <c r="DH14" s="374"/>
      <c r="DI14" s="374"/>
      <c r="DJ14" s="375"/>
      <c r="DK14" s="373"/>
      <c r="DL14" s="374"/>
      <c r="DM14" s="374"/>
      <c r="DN14" s="374"/>
      <c r="DO14" s="374"/>
      <c r="DP14" s="374"/>
      <c r="DQ14" s="374"/>
      <c r="DR14" s="374"/>
      <c r="DS14" s="374"/>
      <c r="DT14" s="375"/>
    </row>
    <row r="15" spans="1:124" s="5" customFormat="1" ht="26.25" customHeight="1">
      <c r="A15" s="500" t="s">
        <v>9</v>
      </c>
      <c r="B15" s="501"/>
      <c r="C15" s="501"/>
      <c r="D15" s="501"/>
      <c r="E15" s="501"/>
      <c r="F15" s="502"/>
      <c r="G15" s="388" t="s">
        <v>282</v>
      </c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7"/>
      <c r="Z15" s="373">
        <v>3</v>
      </c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5"/>
      <c r="AM15" s="373">
        <v>12</v>
      </c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5"/>
      <c r="AZ15" s="373">
        <v>1800</v>
      </c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3">
        <f>Z15*AM15*AZ15</f>
        <v>64800</v>
      </c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5"/>
      <c r="BX15" s="373">
        <f t="shared" si="0"/>
        <v>64800</v>
      </c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5"/>
      <c r="CK15" s="373"/>
      <c r="CL15" s="374"/>
      <c r="CM15" s="374"/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5"/>
      <c r="CZ15" s="373"/>
      <c r="DA15" s="374"/>
      <c r="DB15" s="374"/>
      <c r="DC15" s="374"/>
      <c r="DD15" s="374"/>
      <c r="DE15" s="374"/>
      <c r="DF15" s="374"/>
      <c r="DG15" s="374"/>
      <c r="DH15" s="374"/>
      <c r="DI15" s="374"/>
      <c r="DJ15" s="375"/>
      <c r="DK15" s="373"/>
      <c r="DL15" s="374"/>
      <c r="DM15" s="374"/>
      <c r="DN15" s="374"/>
      <c r="DO15" s="374"/>
      <c r="DP15" s="374"/>
      <c r="DQ15" s="374"/>
      <c r="DR15" s="374"/>
      <c r="DS15" s="374"/>
      <c r="DT15" s="375"/>
    </row>
    <row r="16" spans="1:124" s="5" customFormat="1" ht="66.75" customHeight="1" hidden="1">
      <c r="A16" s="500" t="s">
        <v>10</v>
      </c>
      <c r="B16" s="501"/>
      <c r="C16" s="501"/>
      <c r="D16" s="501"/>
      <c r="E16" s="501"/>
      <c r="F16" s="502"/>
      <c r="G16" s="388" t="s">
        <v>72</v>
      </c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7"/>
      <c r="Z16" s="373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5"/>
      <c r="AM16" s="373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5"/>
      <c r="AZ16" s="373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3">
        <f>Z16*AM16*AZ16</f>
        <v>0</v>
      </c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  <c r="BW16" s="375"/>
      <c r="BX16" s="373">
        <f t="shared" si="0"/>
        <v>0</v>
      </c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5"/>
      <c r="CK16" s="373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5"/>
      <c r="CZ16" s="373"/>
      <c r="DA16" s="374"/>
      <c r="DB16" s="374"/>
      <c r="DC16" s="374"/>
      <c r="DD16" s="374"/>
      <c r="DE16" s="374"/>
      <c r="DF16" s="374"/>
      <c r="DG16" s="374"/>
      <c r="DH16" s="374"/>
      <c r="DI16" s="374"/>
      <c r="DJ16" s="375"/>
      <c r="DK16" s="373"/>
      <c r="DL16" s="374"/>
      <c r="DM16" s="374"/>
      <c r="DN16" s="374"/>
      <c r="DO16" s="374"/>
      <c r="DP16" s="374"/>
      <c r="DQ16" s="374"/>
      <c r="DR16" s="374"/>
      <c r="DS16" s="374"/>
      <c r="DT16" s="375"/>
    </row>
    <row r="17" spans="1:124" s="5" customFormat="1" ht="39" customHeight="1">
      <c r="A17" s="504" t="s">
        <v>10</v>
      </c>
      <c r="B17" s="505"/>
      <c r="C17" s="505"/>
      <c r="D17" s="505"/>
      <c r="E17" s="505"/>
      <c r="F17" s="506"/>
      <c r="G17" s="388" t="s">
        <v>301</v>
      </c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7"/>
      <c r="Z17" s="373">
        <v>1</v>
      </c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5"/>
      <c r="AM17" s="373">
        <v>1</v>
      </c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5"/>
      <c r="AZ17" s="373">
        <v>5000</v>
      </c>
      <c r="BA17" s="374"/>
      <c r="BB17" s="374"/>
      <c r="BC17" s="374"/>
      <c r="BD17" s="374"/>
      <c r="BE17" s="374"/>
      <c r="BF17" s="374"/>
      <c r="BG17" s="374"/>
      <c r="BH17" s="374"/>
      <c r="BI17" s="374"/>
      <c r="BJ17" s="374"/>
      <c r="BK17" s="374"/>
      <c r="BL17" s="373">
        <f>Z17*AM17*AZ17</f>
        <v>5000</v>
      </c>
      <c r="BM17" s="374"/>
      <c r="BN17" s="374"/>
      <c r="BO17" s="374"/>
      <c r="BP17" s="374"/>
      <c r="BQ17" s="374"/>
      <c r="BR17" s="374"/>
      <c r="BS17" s="374"/>
      <c r="BT17" s="374"/>
      <c r="BU17" s="374"/>
      <c r="BV17" s="374"/>
      <c r="BW17" s="375"/>
      <c r="BX17" s="373">
        <f t="shared" si="0"/>
        <v>5000</v>
      </c>
      <c r="BY17" s="374"/>
      <c r="BZ17" s="374"/>
      <c r="CA17" s="374"/>
      <c r="CB17" s="374"/>
      <c r="CC17" s="374"/>
      <c r="CD17" s="374"/>
      <c r="CE17" s="374"/>
      <c r="CF17" s="374"/>
      <c r="CG17" s="374"/>
      <c r="CH17" s="374"/>
      <c r="CI17" s="374"/>
      <c r="CJ17" s="375"/>
      <c r="CK17" s="373"/>
      <c r="CL17" s="374"/>
      <c r="CM17" s="374"/>
      <c r="CN17" s="374"/>
      <c r="CO17" s="374"/>
      <c r="CP17" s="374"/>
      <c r="CQ17" s="374"/>
      <c r="CR17" s="374"/>
      <c r="CS17" s="374"/>
      <c r="CT17" s="374"/>
      <c r="CU17" s="374"/>
      <c r="CV17" s="374"/>
      <c r="CW17" s="374"/>
      <c r="CX17" s="374"/>
      <c r="CY17" s="375"/>
      <c r="CZ17" s="373"/>
      <c r="DA17" s="374"/>
      <c r="DB17" s="374"/>
      <c r="DC17" s="374"/>
      <c r="DD17" s="374"/>
      <c r="DE17" s="374"/>
      <c r="DF17" s="374"/>
      <c r="DG17" s="374"/>
      <c r="DH17" s="374"/>
      <c r="DI17" s="374"/>
      <c r="DJ17" s="375"/>
      <c r="DK17" s="373"/>
      <c r="DL17" s="374"/>
      <c r="DM17" s="374"/>
      <c r="DN17" s="374"/>
      <c r="DO17" s="374"/>
      <c r="DP17" s="374"/>
      <c r="DQ17" s="374"/>
      <c r="DR17" s="374"/>
      <c r="DS17" s="374"/>
      <c r="DT17" s="375"/>
    </row>
    <row r="18" spans="1:124" s="5" customFormat="1" ht="16.5" customHeight="1">
      <c r="A18" s="512" t="s">
        <v>18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3"/>
      <c r="BE18" s="513"/>
      <c r="BF18" s="513"/>
      <c r="BG18" s="513"/>
      <c r="BH18" s="513"/>
      <c r="BI18" s="513"/>
      <c r="BJ18" s="513"/>
      <c r="BK18" s="514"/>
      <c r="BL18" s="460">
        <f>BL9+BL10+BL15+BL17</f>
        <v>200000</v>
      </c>
      <c r="BM18" s="461"/>
      <c r="BN18" s="461"/>
      <c r="BO18" s="461"/>
      <c r="BP18" s="461"/>
      <c r="BQ18" s="461"/>
      <c r="BR18" s="461"/>
      <c r="BS18" s="461"/>
      <c r="BT18" s="461"/>
      <c r="BU18" s="461"/>
      <c r="BV18" s="461"/>
      <c r="BW18" s="462"/>
      <c r="BX18" s="460">
        <f>BX9+BX10+BX15+BX17</f>
        <v>200000</v>
      </c>
      <c r="BY18" s="461"/>
      <c r="BZ18" s="461"/>
      <c r="CA18" s="461"/>
      <c r="CB18" s="461"/>
      <c r="CC18" s="461"/>
      <c r="CD18" s="461"/>
      <c r="CE18" s="461"/>
      <c r="CF18" s="461"/>
      <c r="CG18" s="461"/>
      <c r="CH18" s="461"/>
      <c r="CI18" s="461"/>
      <c r="CJ18" s="462"/>
      <c r="CK18" s="460"/>
      <c r="CL18" s="461"/>
      <c r="CM18" s="461"/>
      <c r="CN18" s="461"/>
      <c r="CO18" s="461"/>
      <c r="CP18" s="461"/>
      <c r="CQ18" s="461"/>
      <c r="CR18" s="461"/>
      <c r="CS18" s="461"/>
      <c r="CT18" s="461"/>
      <c r="CU18" s="461"/>
      <c r="CV18" s="461"/>
      <c r="CW18" s="461"/>
      <c r="CX18" s="461"/>
      <c r="CY18" s="462"/>
      <c r="CZ18" s="460"/>
      <c r="DA18" s="461"/>
      <c r="DB18" s="461"/>
      <c r="DC18" s="461"/>
      <c r="DD18" s="461"/>
      <c r="DE18" s="461"/>
      <c r="DF18" s="461"/>
      <c r="DG18" s="461"/>
      <c r="DH18" s="461"/>
      <c r="DI18" s="461"/>
      <c r="DJ18" s="462"/>
      <c r="DK18" s="460"/>
      <c r="DL18" s="461"/>
      <c r="DM18" s="461"/>
      <c r="DN18" s="461"/>
      <c r="DO18" s="461"/>
      <c r="DP18" s="461"/>
      <c r="DQ18" s="461"/>
      <c r="DR18" s="461"/>
      <c r="DS18" s="461"/>
      <c r="DT18" s="462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5"/>
  <sheetViews>
    <sheetView view="pageBreakPreview" zoomScaleSheetLayoutView="100" zoomScalePageLayoutView="0" workbookViewId="0" topLeftCell="A1">
      <selection activeCell="S21" sqref="S21"/>
    </sheetView>
  </sheetViews>
  <sheetFormatPr defaultColWidth="0.875" defaultRowHeight="12.75"/>
  <cols>
    <col min="1" max="1" width="10.125" style="14" customWidth="1"/>
    <col min="2" max="2" width="23.375" style="14" customWidth="1"/>
    <col min="3" max="3" width="14.00390625" style="14" customWidth="1"/>
    <col min="4" max="4" width="13.875" style="14" customWidth="1"/>
    <col min="5" max="5" width="11.875" style="14" customWidth="1"/>
    <col min="6" max="6" width="9.875" style="14" customWidth="1"/>
    <col min="7" max="7" width="13.125" style="14" customWidth="1"/>
    <col min="8" max="8" width="12.625" style="14" customWidth="1"/>
    <col min="9" max="16384" width="0.875" style="14" customWidth="1"/>
  </cols>
  <sheetData>
    <row r="1" ht="3" customHeight="1"/>
    <row r="2" ht="15">
      <c r="A2" s="14" t="s">
        <v>73</v>
      </c>
    </row>
    <row r="3" ht="12.75" customHeight="1"/>
    <row r="4" spans="1:44" s="15" customFormat="1" ht="11.25" customHeight="1">
      <c r="A4" s="515" t="s">
        <v>3</v>
      </c>
      <c r="B4" s="523"/>
      <c r="C4" s="515" t="s">
        <v>273</v>
      </c>
      <c r="D4" s="515" t="s">
        <v>74</v>
      </c>
      <c r="E4" s="515" t="s">
        <v>75</v>
      </c>
      <c r="F4" s="515" t="s">
        <v>76</v>
      </c>
      <c r="G4" s="515" t="s">
        <v>274</v>
      </c>
      <c r="H4" s="529" t="s">
        <v>0</v>
      </c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4"/>
    </row>
    <row r="5" spans="1:44" s="15" customFormat="1" ht="84" customHeight="1">
      <c r="A5" s="516"/>
      <c r="B5" s="524"/>
      <c r="C5" s="516"/>
      <c r="D5" s="516"/>
      <c r="E5" s="516"/>
      <c r="F5" s="516"/>
      <c r="G5" s="516"/>
      <c r="H5" s="516" t="s">
        <v>217</v>
      </c>
      <c r="I5" s="516" t="s">
        <v>221</v>
      </c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4"/>
      <c r="X5" s="517" t="s">
        <v>19</v>
      </c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25"/>
    </row>
    <row r="6" spans="1:44" s="15" customFormat="1" ht="26.25" customHeight="1">
      <c r="A6" s="517"/>
      <c r="B6" s="525"/>
      <c r="C6" s="517"/>
      <c r="D6" s="517"/>
      <c r="E6" s="517"/>
      <c r="F6" s="517"/>
      <c r="G6" s="517"/>
      <c r="H6" s="267"/>
      <c r="I6" s="267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  <c r="X6" s="529" t="s">
        <v>2</v>
      </c>
      <c r="Y6" s="530"/>
      <c r="Z6" s="530"/>
      <c r="AA6" s="530"/>
      <c r="AB6" s="530"/>
      <c r="AC6" s="530"/>
      <c r="AD6" s="530"/>
      <c r="AE6" s="530"/>
      <c r="AF6" s="530"/>
      <c r="AG6" s="530"/>
      <c r="AH6" s="531"/>
      <c r="AI6" s="529" t="s">
        <v>20</v>
      </c>
      <c r="AJ6" s="530"/>
      <c r="AK6" s="530"/>
      <c r="AL6" s="530"/>
      <c r="AM6" s="530"/>
      <c r="AN6" s="530"/>
      <c r="AO6" s="530"/>
      <c r="AP6" s="530"/>
      <c r="AQ6" s="530"/>
      <c r="AR6" s="531"/>
    </row>
    <row r="7" spans="1:44" s="18" customFormat="1" ht="12.75">
      <c r="A7" s="16">
        <v>1</v>
      </c>
      <c r="B7" s="17"/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526">
        <v>9</v>
      </c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8"/>
      <c r="X7" s="526">
        <v>10</v>
      </c>
      <c r="Y7" s="527"/>
      <c r="Z7" s="527"/>
      <c r="AA7" s="527"/>
      <c r="AB7" s="527"/>
      <c r="AC7" s="527"/>
      <c r="AD7" s="527"/>
      <c r="AE7" s="527"/>
      <c r="AF7" s="527"/>
      <c r="AG7" s="527"/>
      <c r="AH7" s="528"/>
      <c r="AI7" s="526">
        <v>11</v>
      </c>
      <c r="AJ7" s="527"/>
      <c r="AK7" s="527"/>
      <c r="AL7" s="527"/>
      <c r="AM7" s="527"/>
      <c r="AN7" s="527"/>
      <c r="AO7" s="527"/>
      <c r="AP7" s="527"/>
      <c r="AQ7" s="527"/>
      <c r="AR7" s="528"/>
    </row>
    <row r="8" spans="1:44" s="19" customFormat="1" ht="25.5">
      <c r="A8" s="10">
        <v>1</v>
      </c>
      <c r="B8" s="10" t="s">
        <v>303</v>
      </c>
      <c r="C8" s="11">
        <v>244</v>
      </c>
      <c r="D8" s="11" t="s">
        <v>302</v>
      </c>
      <c r="E8" s="12">
        <v>6895</v>
      </c>
      <c r="F8" s="13">
        <v>105</v>
      </c>
      <c r="G8" s="13">
        <f aca="true" t="shared" si="0" ref="G8:G14">E8*F8</f>
        <v>723975</v>
      </c>
      <c r="H8" s="114">
        <f aca="true" t="shared" si="1" ref="H8:H15">G8</f>
        <v>723975</v>
      </c>
      <c r="I8" s="331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3"/>
      <c r="X8" s="331"/>
      <c r="Y8" s="332"/>
      <c r="Z8" s="332"/>
      <c r="AA8" s="332"/>
      <c r="AB8" s="332"/>
      <c r="AC8" s="332"/>
      <c r="AD8" s="332"/>
      <c r="AE8" s="332"/>
      <c r="AF8" s="332"/>
      <c r="AG8" s="332"/>
      <c r="AH8" s="333"/>
      <c r="AI8" s="331"/>
      <c r="AJ8" s="332"/>
      <c r="AK8" s="332"/>
      <c r="AL8" s="332"/>
      <c r="AM8" s="332"/>
      <c r="AN8" s="332"/>
      <c r="AO8" s="332"/>
      <c r="AP8" s="332"/>
      <c r="AQ8" s="332"/>
      <c r="AR8" s="333"/>
    </row>
    <row r="9" spans="1:44" s="19" customFormat="1" ht="25.5">
      <c r="A9" s="10">
        <v>2</v>
      </c>
      <c r="B9" s="10" t="s">
        <v>304</v>
      </c>
      <c r="C9" s="11">
        <v>244</v>
      </c>
      <c r="D9" s="11" t="s">
        <v>302</v>
      </c>
      <c r="E9" s="12">
        <v>1</v>
      </c>
      <c r="F9" s="13">
        <v>25</v>
      </c>
      <c r="G9" s="13">
        <f t="shared" si="0"/>
        <v>25</v>
      </c>
      <c r="H9" s="114">
        <f t="shared" si="1"/>
        <v>25</v>
      </c>
      <c r="I9" s="331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3"/>
      <c r="X9" s="331"/>
      <c r="Y9" s="332"/>
      <c r="Z9" s="332"/>
      <c r="AA9" s="332"/>
      <c r="AB9" s="332"/>
      <c r="AC9" s="332"/>
      <c r="AD9" s="332"/>
      <c r="AE9" s="332"/>
      <c r="AF9" s="332"/>
      <c r="AG9" s="332"/>
      <c r="AH9" s="333"/>
      <c r="AI9" s="331"/>
      <c r="AJ9" s="332"/>
      <c r="AK9" s="332"/>
      <c r="AL9" s="332"/>
      <c r="AM9" s="332"/>
      <c r="AN9" s="332"/>
      <c r="AO9" s="332"/>
      <c r="AP9" s="332"/>
      <c r="AQ9" s="332"/>
      <c r="AR9" s="333"/>
    </row>
    <row r="10" spans="1:44" s="19" customFormat="1" ht="25.5">
      <c r="A10" s="10">
        <v>3</v>
      </c>
      <c r="B10" s="10" t="s">
        <v>304</v>
      </c>
      <c r="C10" s="11">
        <v>244</v>
      </c>
      <c r="D10" s="11" t="s">
        <v>302</v>
      </c>
      <c r="E10" s="12">
        <v>31000</v>
      </c>
      <c r="F10" s="13">
        <v>30</v>
      </c>
      <c r="G10" s="13">
        <f t="shared" si="0"/>
        <v>930000</v>
      </c>
      <c r="H10" s="114">
        <f t="shared" si="1"/>
        <v>930000</v>
      </c>
      <c r="I10" s="331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3"/>
      <c r="X10" s="331"/>
      <c r="Y10" s="332"/>
      <c r="Z10" s="332"/>
      <c r="AA10" s="332"/>
      <c r="AB10" s="332"/>
      <c r="AC10" s="332"/>
      <c r="AD10" s="332"/>
      <c r="AE10" s="332"/>
      <c r="AF10" s="332"/>
      <c r="AG10" s="332"/>
      <c r="AH10" s="333"/>
      <c r="AI10" s="331"/>
      <c r="AJ10" s="332"/>
      <c r="AK10" s="332"/>
      <c r="AL10" s="332"/>
      <c r="AM10" s="332"/>
      <c r="AN10" s="332"/>
      <c r="AO10" s="332"/>
      <c r="AP10" s="332"/>
      <c r="AQ10" s="332"/>
      <c r="AR10" s="333"/>
    </row>
    <row r="11" spans="1:44" s="19" customFormat="1" ht="25.5">
      <c r="A11" s="10">
        <v>4</v>
      </c>
      <c r="B11" s="10" t="s">
        <v>305</v>
      </c>
      <c r="C11" s="11">
        <v>244</v>
      </c>
      <c r="D11" s="11" t="s">
        <v>302</v>
      </c>
      <c r="E11" s="12">
        <v>400</v>
      </c>
      <c r="F11" s="13">
        <v>840</v>
      </c>
      <c r="G11" s="13">
        <f t="shared" si="0"/>
        <v>336000</v>
      </c>
      <c r="H11" s="114">
        <f t="shared" si="1"/>
        <v>336000</v>
      </c>
      <c r="I11" s="331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3"/>
      <c r="X11" s="331"/>
      <c r="Y11" s="332"/>
      <c r="Z11" s="332"/>
      <c r="AA11" s="332"/>
      <c r="AB11" s="332"/>
      <c r="AC11" s="332"/>
      <c r="AD11" s="332"/>
      <c r="AE11" s="332"/>
      <c r="AF11" s="332"/>
      <c r="AG11" s="332"/>
      <c r="AH11" s="333"/>
      <c r="AI11" s="331"/>
      <c r="AJ11" s="332"/>
      <c r="AK11" s="332"/>
      <c r="AL11" s="332"/>
      <c r="AM11" s="332"/>
      <c r="AN11" s="332"/>
      <c r="AO11" s="332"/>
      <c r="AP11" s="332"/>
      <c r="AQ11" s="332"/>
      <c r="AR11" s="333"/>
    </row>
    <row r="12" spans="1:44" s="19" customFormat="1" ht="38.25">
      <c r="A12" s="20" t="s">
        <v>11</v>
      </c>
      <c r="B12" s="10" t="s">
        <v>306</v>
      </c>
      <c r="C12" s="11">
        <v>247</v>
      </c>
      <c r="D12" s="11" t="s">
        <v>307</v>
      </c>
      <c r="E12" s="12">
        <v>325000</v>
      </c>
      <c r="F12" s="13">
        <v>12</v>
      </c>
      <c r="G12" s="77">
        <f t="shared" si="0"/>
        <v>3900000</v>
      </c>
      <c r="H12" s="114">
        <f t="shared" si="1"/>
        <v>3900000</v>
      </c>
      <c r="I12" s="331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3"/>
      <c r="X12" s="331"/>
      <c r="Y12" s="332"/>
      <c r="Z12" s="332"/>
      <c r="AA12" s="332"/>
      <c r="AB12" s="332"/>
      <c r="AC12" s="332"/>
      <c r="AD12" s="332"/>
      <c r="AE12" s="332"/>
      <c r="AF12" s="332"/>
      <c r="AG12" s="332"/>
      <c r="AH12" s="333"/>
      <c r="AI12" s="331"/>
      <c r="AJ12" s="332"/>
      <c r="AK12" s="332"/>
      <c r="AL12" s="332"/>
      <c r="AM12" s="332"/>
      <c r="AN12" s="332"/>
      <c r="AO12" s="332"/>
      <c r="AP12" s="332"/>
      <c r="AQ12" s="332"/>
      <c r="AR12" s="333"/>
    </row>
    <row r="13" spans="1:44" s="19" customFormat="1" ht="38.25">
      <c r="A13" s="20" t="s">
        <v>14</v>
      </c>
      <c r="B13" s="10" t="s">
        <v>308</v>
      </c>
      <c r="C13" s="11">
        <v>247</v>
      </c>
      <c r="D13" s="11" t="s">
        <v>309</v>
      </c>
      <c r="E13" s="12">
        <v>1802.5</v>
      </c>
      <c r="F13" s="13">
        <v>1600</v>
      </c>
      <c r="G13" s="77">
        <f t="shared" si="0"/>
        <v>2884000</v>
      </c>
      <c r="H13" s="114">
        <f t="shared" si="1"/>
        <v>2884000</v>
      </c>
      <c r="I13" s="331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3"/>
      <c r="X13" s="331"/>
      <c r="Y13" s="332"/>
      <c r="Z13" s="332"/>
      <c r="AA13" s="332"/>
      <c r="AB13" s="332"/>
      <c r="AC13" s="332"/>
      <c r="AD13" s="332"/>
      <c r="AE13" s="332"/>
      <c r="AF13" s="332"/>
      <c r="AG13" s="332"/>
      <c r="AH13" s="333"/>
      <c r="AI13" s="331"/>
      <c r="AJ13" s="332"/>
      <c r="AK13" s="332"/>
      <c r="AL13" s="332"/>
      <c r="AM13" s="332"/>
      <c r="AN13" s="332"/>
      <c r="AO13" s="332"/>
      <c r="AP13" s="332"/>
      <c r="AQ13" s="332"/>
      <c r="AR13" s="333"/>
    </row>
    <row r="14" spans="1:44" s="19" customFormat="1" ht="38.25">
      <c r="A14" s="20" t="s">
        <v>70</v>
      </c>
      <c r="B14" s="10" t="s">
        <v>310</v>
      </c>
      <c r="C14" s="11">
        <v>247</v>
      </c>
      <c r="D14" s="11" t="s">
        <v>311</v>
      </c>
      <c r="E14" s="12">
        <v>3600</v>
      </c>
      <c r="F14" s="13">
        <v>60</v>
      </c>
      <c r="G14" s="77">
        <f t="shared" si="0"/>
        <v>216000</v>
      </c>
      <c r="H14" s="114">
        <f t="shared" si="1"/>
        <v>216000</v>
      </c>
      <c r="I14" s="331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3"/>
      <c r="X14" s="331"/>
      <c r="Y14" s="332"/>
      <c r="Z14" s="332"/>
      <c r="AA14" s="332"/>
      <c r="AB14" s="332"/>
      <c r="AC14" s="332"/>
      <c r="AD14" s="332"/>
      <c r="AE14" s="332"/>
      <c r="AF14" s="332"/>
      <c r="AG14" s="332"/>
      <c r="AH14" s="333"/>
      <c r="AI14" s="331"/>
      <c r="AJ14" s="332"/>
      <c r="AK14" s="332"/>
      <c r="AL14" s="332"/>
      <c r="AM14" s="332"/>
      <c r="AN14" s="332"/>
      <c r="AO14" s="332"/>
      <c r="AP14" s="332"/>
      <c r="AQ14" s="332"/>
      <c r="AR14" s="333"/>
    </row>
    <row r="15" spans="1:44" s="106" customFormat="1" ht="16.5" customHeight="1">
      <c r="A15" s="521" t="s">
        <v>18</v>
      </c>
      <c r="B15" s="522"/>
      <c r="C15" s="522"/>
      <c r="D15" s="522"/>
      <c r="E15" s="522"/>
      <c r="F15" s="522"/>
      <c r="G15" s="132">
        <f>G8+G9+G10+G11+G12+G13+G14</f>
        <v>8990000</v>
      </c>
      <c r="H15" s="109">
        <f t="shared" si="1"/>
        <v>8990000</v>
      </c>
      <c r="I15" s="518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20"/>
      <c r="X15" s="518"/>
      <c r="Y15" s="519"/>
      <c r="Z15" s="519"/>
      <c r="AA15" s="519"/>
      <c r="AB15" s="519"/>
      <c r="AC15" s="519"/>
      <c r="AD15" s="519"/>
      <c r="AE15" s="519"/>
      <c r="AF15" s="519"/>
      <c r="AG15" s="519"/>
      <c r="AH15" s="520"/>
      <c r="AI15" s="518"/>
      <c r="AJ15" s="519"/>
      <c r="AK15" s="519"/>
      <c r="AL15" s="519"/>
      <c r="AM15" s="519"/>
      <c r="AN15" s="519"/>
      <c r="AO15" s="519"/>
      <c r="AP15" s="519"/>
      <c r="AQ15" s="519"/>
      <c r="AR15" s="520"/>
    </row>
  </sheetData>
  <sheetProtection/>
  <mergeCells count="41">
    <mergeCell ref="AI7:AR7"/>
    <mergeCell ref="F4:F6"/>
    <mergeCell ref="AI6:AR6"/>
    <mergeCell ref="G4:G6"/>
    <mergeCell ref="X5:AR5"/>
    <mergeCell ref="H4:AR4"/>
    <mergeCell ref="H5:H6"/>
    <mergeCell ref="I5:W6"/>
    <mergeCell ref="X6:AH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I12:W12"/>
    <mergeCell ref="X12:AH12"/>
    <mergeCell ref="AI12:AR12"/>
    <mergeCell ref="I11:W11"/>
    <mergeCell ref="X11:AH11"/>
    <mergeCell ref="AI11:AR11"/>
    <mergeCell ref="I10:W10"/>
    <mergeCell ref="X10:AH10"/>
    <mergeCell ref="AI10:AR10"/>
    <mergeCell ref="I9:W9"/>
    <mergeCell ref="X9:AH9"/>
    <mergeCell ref="AI9:AR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view="pageBreakPreview" zoomScaleSheetLayoutView="100" zoomScalePageLayoutView="0" workbookViewId="0" topLeftCell="A31">
      <selection activeCell="F40" sqref="F40"/>
    </sheetView>
  </sheetViews>
  <sheetFormatPr defaultColWidth="0.875" defaultRowHeight="12.75"/>
  <cols>
    <col min="1" max="1" width="10.625" style="14" customWidth="1"/>
    <col min="2" max="2" width="26.00390625" style="14" customWidth="1"/>
    <col min="3" max="3" width="14.00390625" style="14" customWidth="1"/>
    <col min="4" max="4" width="14.25390625" style="14" customWidth="1"/>
    <col min="5" max="5" width="14.125" style="14" customWidth="1"/>
    <col min="6" max="6" width="12.625" style="14" customWidth="1"/>
    <col min="7" max="7" width="12.875" style="14" customWidth="1"/>
    <col min="8" max="8" width="11.375" style="14" customWidth="1"/>
    <col min="9" max="9" width="11.625" style="14" customWidth="1"/>
    <col min="10" max="16384" width="0.875" style="14" customWidth="1"/>
  </cols>
  <sheetData>
    <row r="1" ht="15" hidden="1"/>
    <row r="2" ht="15" hidden="1">
      <c r="A2" s="14" t="s">
        <v>77</v>
      </c>
    </row>
    <row r="3" ht="15" hidden="1"/>
    <row r="4" spans="1:9" s="15" customFormat="1" ht="12.75" hidden="1">
      <c r="A4" s="535" t="s">
        <v>3</v>
      </c>
      <c r="B4" s="535"/>
      <c r="C4" s="535"/>
      <c r="D4" s="535"/>
      <c r="E4" s="535"/>
      <c r="F4" s="535" t="s">
        <v>0</v>
      </c>
      <c r="G4" s="263"/>
      <c r="H4" s="263"/>
      <c r="I4" s="263"/>
    </row>
    <row r="5" spans="1:9" s="15" customFormat="1" ht="12.75" hidden="1">
      <c r="A5" s="535"/>
      <c r="B5" s="535"/>
      <c r="C5" s="535"/>
      <c r="D5" s="535"/>
      <c r="E5" s="535"/>
      <c r="F5" s="535" t="s">
        <v>218</v>
      </c>
      <c r="G5" s="535" t="s">
        <v>221</v>
      </c>
      <c r="H5" s="535" t="s">
        <v>19</v>
      </c>
      <c r="I5" s="535"/>
    </row>
    <row r="6" spans="1:9" s="15" customFormat="1" ht="25.5" hidden="1">
      <c r="A6" s="535"/>
      <c r="B6" s="535"/>
      <c r="C6" s="535"/>
      <c r="D6" s="535"/>
      <c r="E6" s="535"/>
      <c r="F6" s="263"/>
      <c r="G6" s="263"/>
      <c r="H6" s="99" t="s">
        <v>2</v>
      </c>
      <c r="I6" s="99" t="s">
        <v>34</v>
      </c>
    </row>
    <row r="7" spans="1:9" s="18" customFormat="1" ht="12.75" hidden="1">
      <c r="A7" s="100">
        <v>1</v>
      </c>
      <c r="B7" s="100"/>
      <c r="C7" s="100"/>
      <c r="D7" s="100"/>
      <c r="E7" s="100"/>
      <c r="F7" s="100">
        <v>6</v>
      </c>
      <c r="G7" s="100">
        <v>7</v>
      </c>
      <c r="H7" s="100">
        <v>8</v>
      </c>
      <c r="I7" s="100">
        <v>9</v>
      </c>
    </row>
    <row r="8" spans="1:9" s="19" customFormat="1" ht="25.5" hidden="1">
      <c r="A8" s="101" t="s">
        <v>7</v>
      </c>
      <c r="B8" s="11" t="s">
        <v>79</v>
      </c>
      <c r="C8" s="102"/>
      <c r="D8" s="102"/>
      <c r="E8" s="102"/>
      <c r="F8" s="102"/>
      <c r="G8" s="102"/>
      <c r="H8" s="102"/>
      <c r="I8" s="102"/>
    </row>
    <row r="9" spans="1:9" s="19" customFormat="1" ht="12.75" hidden="1">
      <c r="A9" s="101" t="s">
        <v>23</v>
      </c>
      <c r="B9" s="11" t="s">
        <v>53</v>
      </c>
      <c r="C9" s="102"/>
      <c r="D9" s="102"/>
      <c r="E9" s="102"/>
      <c r="F9" s="102" t="s">
        <v>1</v>
      </c>
      <c r="G9" s="102" t="s">
        <v>1</v>
      </c>
      <c r="H9" s="102" t="s">
        <v>1</v>
      </c>
      <c r="I9" s="102" t="s">
        <v>1</v>
      </c>
    </row>
    <row r="10" spans="1:9" s="19" customFormat="1" ht="12.75" hidden="1">
      <c r="A10" s="101"/>
      <c r="B10" s="11"/>
      <c r="C10" s="102"/>
      <c r="D10" s="102"/>
      <c r="E10" s="102"/>
      <c r="F10" s="102"/>
      <c r="G10" s="102"/>
      <c r="H10" s="102"/>
      <c r="I10" s="102"/>
    </row>
    <row r="11" spans="1:9" s="19" customFormat="1" ht="25.5" hidden="1">
      <c r="A11" s="101" t="s">
        <v>8</v>
      </c>
      <c r="B11" s="11" t="s">
        <v>80</v>
      </c>
      <c r="C11" s="102"/>
      <c r="D11" s="102"/>
      <c r="E11" s="102"/>
      <c r="F11" s="102"/>
      <c r="G11" s="102"/>
      <c r="H11" s="102"/>
      <c r="I11" s="102"/>
    </row>
    <row r="12" spans="1:9" s="19" customFormat="1" ht="12.75" hidden="1">
      <c r="A12" s="101" t="s">
        <v>26</v>
      </c>
      <c r="B12" s="11" t="s">
        <v>53</v>
      </c>
      <c r="C12" s="102"/>
      <c r="D12" s="102"/>
      <c r="E12" s="102"/>
      <c r="F12" s="102" t="s">
        <v>1</v>
      </c>
      <c r="G12" s="102" t="s">
        <v>1</v>
      </c>
      <c r="H12" s="102" t="s">
        <v>1</v>
      </c>
      <c r="I12" s="102" t="s">
        <v>1</v>
      </c>
    </row>
    <row r="13" spans="1:9" s="19" customFormat="1" ht="12.75" hidden="1">
      <c r="A13" s="101"/>
      <c r="B13" s="11"/>
      <c r="C13" s="102"/>
      <c r="D13" s="102"/>
      <c r="E13" s="102"/>
      <c r="F13" s="102"/>
      <c r="G13" s="102"/>
      <c r="H13" s="102"/>
      <c r="I13" s="102"/>
    </row>
    <row r="14" spans="1:9" s="19" customFormat="1" ht="12.75" hidden="1">
      <c r="A14" s="536" t="s">
        <v>18</v>
      </c>
      <c r="B14" s="537"/>
      <c r="C14" s="537"/>
      <c r="D14" s="537"/>
      <c r="E14" s="102"/>
      <c r="F14" s="102"/>
      <c r="G14" s="102"/>
      <c r="H14" s="102"/>
      <c r="I14" s="102"/>
    </row>
    <row r="15" ht="15" hidden="1"/>
    <row r="16" ht="15">
      <c r="A16" s="14" t="s">
        <v>81</v>
      </c>
    </row>
    <row r="18" spans="1:9" s="15" customFormat="1" ht="12.75">
      <c r="A18" s="535" t="s">
        <v>3</v>
      </c>
      <c r="B18" s="535"/>
      <c r="C18" s="535" t="s">
        <v>82</v>
      </c>
      <c r="D18" s="535" t="s">
        <v>83</v>
      </c>
      <c r="E18" s="535" t="s">
        <v>84</v>
      </c>
      <c r="F18" s="535" t="s">
        <v>0</v>
      </c>
      <c r="G18" s="263"/>
      <c r="H18" s="263"/>
      <c r="I18" s="263"/>
    </row>
    <row r="19" spans="1:9" s="15" customFormat="1" ht="60" customHeight="1">
      <c r="A19" s="535"/>
      <c r="B19" s="535"/>
      <c r="C19" s="535"/>
      <c r="D19" s="535"/>
      <c r="E19" s="535"/>
      <c r="F19" s="535" t="s">
        <v>218</v>
      </c>
      <c r="G19" s="535" t="s">
        <v>221</v>
      </c>
      <c r="H19" s="535" t="s">
        <v>19</v>
      </c>
      <c r="I19" s="535"/>
    </row>
    <row r="20" spans="1:9" s="15" customFormat="1" ht="25.5">
      <c r="A20" s="535"/>
      <c r="B20" s="535"/>
      <c r="C20" s="535"/>
      <c r="D20" s="535"/>
      <c r="E20" s="535"/>
      <c r="F20" s="263"/>
      <c r="G20" s="263"/>
      <c r="H20" s="99" t="s">
        <v>2</v>
      </c>
      <c r="I20" s="99" t="s">
        <v>34</v>
      </c>
    </row>
    <row r="21" spans="1:9" s="18" customFormat="1" ht="12.75">
      <c r="A21" s="100">
        <v>1</v>
      </c>
      <c r="B21" s="100"/>
      <c r="C21" s="100">
        <v>3</v>
      </c>
      <c r="D21" s="100">
        <v>4</v>
      </c>
      <c r="E21" s="100">
        <v>5</v>
      </c>
      <c r="F21" s="100">
        <v>6</v>
      </c>
      <c r="G21" s="100">
        <v>7</v>
      </c>
      <c r="H21" s="100">
        <v>8</v>
      </c>
      <c r="I21" s="100">
        <v>9</v>
      </c>
    </row>
    <row r="22" spans="1:11" s="106" customFormat="1" ht="25.5">
      <c r="A22" s="103" t="s">
        <v>7</v>
      </c>
      <c r="B22" s="11" t="s">
        <v>86</v>
      </c>
      <c r="C22" s="104">
        <v>12</v>
      </c>
      <c r="D22" s="104">
        <v>14000</v>
      </c>
      <c r="E22" s="104">
        <f>C22*D22</f>
        <v>168000</v>
      </c>
      <c r="F22" s="104">
        <f aca="true" t="shared" si="0" ref="F22:F40">E22</f>
        <v>168000</v>
      </c>
      <c r="G22" s="104"/>
      <c r="H22" s="104"/>
      <c r="I22" s="104"/>
      <c r="J22" s="105"/>
      <c r="K22" s="105"/>
    </row>
    <row r="23" spans="1:11" s="19" customFormat="1" ht="12.75">
      <c r="A23" s="107">
        <f>1+A22</f>
        <v>2</v>
      </c>
      <c r="B23" s="11" t="s">
        <v>504</v>
      </c>
      <c r="C23" s="104">
        <v>1</v>
      </c>
      <c r="D23" s="104">
        <v>370000</v>
      </c>
      <c r="E23" s="104">
        <f>C23*D23</f>
        <v>370000</v>
      </c>
      <c r="F23" s="104">
        <f t="shared" si="0"/>
        <v>370000</v>
      </c>
      <c r="G23" s="104"/>
      <c r="H23" s="104"/>
      <c r="I23" s="104"/>
      <c r="J23" s="108"/>
      <c r="K23" s="108"/>
    </row>
    <row r="24" spans="1:11" s="19" customFormat="1" ht="63.75">
      <c r="A24" s="107">
        <f aca="true" t="shared" si="1" ref="A24:A40">1+A23</f>
        <v>3</v>
      </c>
      <c r="B24" s="11" t="s">
        <v>87</v>
      </c>
      <c r="C24" s="104">
        <v>1</v>
      </c>
      <c r="D24" s="104">
        <v>84000</v>
      </c>
      <c r="E24" s="104">
        <f>C24*D24</f>
        <v>84000</v>
      </c>
      <c r="F24" s="104">
        <f t="shared" si="0"/>
        <v>84000</v>
      </c>
      <c r="G24" s="104"/>
      <c r="H24" s="104"/>
      <c r="I24" s="104"/>
      <c r="J24" s="108"/>
      <c r="K24" s="108"/>
    </row>
    <row r="25" spans="1:11" s="106" customFormat="1" ht="89.25">
      <c r="A25" s="107">
        <f t="shared" si="1"/>
        <v>4</v>
      </c>
      <c r="B25" s="11" t="s">
        <v>491</v>
      </c>
      <c r="C25" s="104">
        <v>1</v>
      </c>
      <c r="D25" s="104">
        <v>668326.68</v>
      </c>
      <c r="E25" s="104">
        <f>C25*D25</f>
        <v>668326.68</v>
      </c>
      <c r="F25" s="104">
        <f t="shared" si="0"/>
        <v>668326.68</v>
      </c>
      <c r="G25" s="104"/>
      <c r="H25" s="104"/>
      <c r="I25" s="104"/>
      <c r="J25" s="105"/>
      <c r="K25" s="105"/>
    </row>
    <row r="26" spans="1:11" s="106" customFormat="1" ht="25.5">
      <c r="A26" s="107">
        <f t="shared" si="1"/>
        <v>5</v>
      </c>
      <c r="B26" s="11" t="s">
        <v>495</v>
      </c>
      <c r="C26" s="104">
        <v>1</v>
      </c>
      <c r="D26" s="104">
        <v>125000</v>
      </c>
      <c r="E26" s="104">
        <f>C26*D26</f>
        <v>125000</v>
      </c>
      <c r="F26" s="104">
        <f t="shared" si="0"/>
        <v>125000</v>
      </c>
      <c r="G26" s="104"/>
      <c r="H26" s="104"/>
      <c r="I26" s="104"/>
      <c r="J26" s="105"/>
      <c r="K26" s="105"/>
    </row>
    <row r="27" spans="1:11" s="106" customFormat="1" ht="51">
      <c r="A27" s="107">
        <f t="shared" si="1"/>
        <v>6</v>
      </c>
      <c r="B27" s="11" t="s">
        <v>499</v>
      </c>
      <c r="C27" s="104">
        <v>1</v>
      </c>
      <c r="D27" s="104">
        <v>80000</v>
      </c>
      <c r="E27" s="104">
        <f>D27</f>
        <v>80000</v>
      </c>
      <c r="F27" s="104">
        <f t="shared" si="0"/>
        <v>80000</v>
      </c>
      <c r="G27" s="104"/>
      <c r="H27" s="104"/>
      <c r="I27" s="104"/>
      <c r="J27" s="105"/>
      <c r="K27" s="105"/>
    </row>
    <row r="28" spans="1:11" s="106" customFormat="1" ht="63.75">
      <c r="A28" s="107">
        <f t="shared" si="1"/>
        <v>7</v>
      </c>
      <c r="B28" s="11" t="s">
        <v>493</v>
      </c>
      <c r="C28" s="104">
        <v>1</v>
      </c>
      <c r="D28" s="104">
        <v>72000</v>
      </c>
      <c r="E28" s="104">
        <f aca="true" t="shared" si="2" ref="E28:E40">C28*D28</f>
        <v>72000</v>
      </c>
      <c r="F28" s="104">
        <f t="shared" si="0"/>
        <v>72000</v>
      </c>
      <c r="G28" s="104"/>
      <c r="H28" s="104"/>
      <c r="I28" s="104"/>
      <c r="J28" s="105"/>
      <c r="K28" s="105"/>
    </row>
    <row r="29" spans="1:11" s="106" customFormat="1" ht="25.5">
      <c r="A29" s="107">
        <f t="shared" si="1"/>
        <v>8</v>
      </c>
      <c r="B29" s="11" t="s">
        <v>496</v>
      </c>
      <c r="C29" s="104">
        <v>1</v>
      </c>
      <c r="D29" s="104">
        <v>154000</v>
      </c>
      <c r="E29" s="104">
        <f t="shared" si="2"/>
        <v>154000</v>
      </c>
      <c r="F29" s="104">
        <f t="shared" si="0"/>
        <v>154000</v>
      </c>
      <c r="G29" s="104"/>
      <c r="H29" s="104"/>
      <c r="I29" s="104"/>
      <c r="J29" s="105"/>
      <c r="K29" s="105"/>
    </row>
    <row r="30" spans="1:11" s="106" customFormat="1" ht="25.5">
      <c r="A30" s="107">
        <f t="shared" si="1"/>
        <v>9</v>
      </c>
      <c r="B30" s="11" t="s">
        <v>497</v>
      </c>
      <c r="C30" s="104">
        <v>1</v>
      </c>
      <c r="D30" s="104">
        <v>90000</v>
      </c>
      <c r="E30" s="104">
        <f t="shared" si="2"/>
        <v>90000</v>
      </c>
      <c r="F30" s="104">
        <f t="shared" si="0"/>
        <v>90000</v>
      </c>
      <c r="G30" s="104"/>
      <c r="H30" s="104"/>
      <c r="I30" s="104"/>
      <c r="J30" s="105"/>
      <c r="K30" s="105"/>
    </row>
    <row r="31" spans="1:11" s="106" customFormat="1" ht="25.5">
      <c r="A31" s="107">
        <f t="shared" si="1"/>
        <v>10</v>
      </c>
      <c r="B31" s="11" t="s">
        <v>498</v>
      </c>
      <c r="C31" s="104">
        <v>1</v>
      </c>
      <c r="D31" s="104">
        <v>60000</v>
      </c>
      <c r="E31" s="104">
        <f t="shared" si="2"/>
        <v>60000</v>
      </c>
      <c r="F31" s="104">
        <f t="shared" si="0"/>
        <v>60000</v>
      </c>
      <c r="G31" s="104"/>
      <c r="H31" s="104"/>
      <c r="I31" s="104"/>
      <c r="J31" s="105"/>
      <c r="K31" s="105"/>
    </row>
    <row r="32" spans="1:11" s="106" customFormat="1" ht="25.5">
      <c r="A32" s="107">
        <f t="shared" si="1"/>
        <v>11</v>
      </c>
      <c r="B32" s="11" t="s">
        <v>494</v>
      </c>
      <c r="C32" s="104">
        <v>1</v>
      </c>
      <c r="D32" s="104">
        <v>50000</v>
      </c>
      <c r="E32" s="104">
        <f t="shared" si="2"/>
        <v>50000</v>
      </c>
      <c r="F32" s="104">
        <f t="shared" si="0"/>
        <v>50000</v>
      </c>
      <c r="G32" s="104"/>
      <c r="H32" s="104"/>
      <c r="I32" s="104"/>
      <c r="J32" s="105"/>
      <c r="K32" s="105"/>
    </row>
    <row r="33" spans="1:11" s="19" customFormat="1" ht="89.25">
      <c r="A33" s="107">
        <f t="shared" si="1"/>
        <v>12</v>
      </c>
      <c r="B33" s="11" t="s">
        <v>490</v>
      </c>
      <c r="C33" s="104">
        <v>2</v>
      </c>
      <c r="D33" s="104">
        <v>97200</v>
      </c>
      <c r="E33" s="104">
        <f t="shared" si="2"/>
        <v>194400</v>
      </c>
      <c r="F33" s="104">
        <f t="shared" si="0"/>
        <v>194400</v>
      </c>
      <c r="G33" s="104"/>
      <c r="H33" s="104"/>
      <c r="I33" s="104"/>
      <c r="J33" s="108"/>
      <c r="K33" s="108"/>
    </row>
    <row r="34" spans="1:11" s="19" customFormat="1" ht="76.5">
      <c r="A34" s="107">
        <f t="shared" si="1"/>
        <v>13</v>
      </c>
      <c r="B34" s="11" t="s">
        <v>492</v>
      </c>
      <c r="C34" s="104">
        <v>1</v>
      </c>
      <c r="D34" s="104">
        <v>158400</v>
      </c>
      <c r="E34" s="104">
        <f t="shared" si="2"/>
        <v>158400</v>
      </c>
      <c r="F34" s="104">
        <f t="shared" si="0"/>
        <v>158400</v>
      </c>
      <c r="G34" s="104"/>
      <c r="H34" s="104"/>
      <c r="I34" s="104"/>
      <c r="J34" s="108"/>
      <c r="K34" s="108"/>
    </row>
    <row r="35" spans="1:11" s="19" customFormat="1" ht="63.75">
      <c r="A35" s="107">
        <f t="shared" si="1"/>
        <v>14</v>
      </c>
      <c r="B35" s="11" t="s">
        <v>500</v>
      </c>
      <c r="C35" s="104">
        <v>1</v>
      </c>
      <c r="D35" s="104">
        <v>41315</v>
      </c>
      <c r="E35" s="104">
        <f t="shared" si="2"/>
        <v>41315</v>
      </c>
      <c r="F35" s="104">
        <f t="shared" si="0"/>
        <v>41315</v>
      </c>
      <c r="G35" s="104"/>
      <c r="H35" s="104"/>
      <c r="I35" s="104"/>
      <c r="J35" s="108"/>
      <c r="K35" s="108"/>
    </row>
    <row r="36" spans="1:11" s="19" customFormat="1" ht="12.75">
      <c r="A36" s="107">
        <f t="shared" si="1"/>
        <v>15</v>
      </c>
      <c r="B36" s="11" t="s">
        <v>501</v>
      </c>
      <c r="C36" s="104">
        <v>2</v>
      </c>
      <c r="D36" s="104">
        <v>25000</v>
      </c>
      <c r="E36" s="104">
        <f t="shared" si="2"/>
        <v>50000</v>
      </c>
      <c r="F36" s="104">
        <f t="shared" si="0"/>
        <v>50000</v>
      </c>
      <c r="G36" s="104"/>
      <c r="H36" s="104"/>
      <c r="I36" s="104"/>
      <c r="J36" s="108"/>
      <c r="K36" s="108"/>
    </row>
    <row r="37" spans="1:11" s="19" customFormat="1" ht="12.75">
      <c r="A37" s="107">
        <f t="shared" si="1"/>
        <v>16</v>
      </c>
      <c r="B37" s="11" t="s">
        <v>502</v>
      </c>
      <c r="C37" s="104">
        <v>1</v>
      </c>
      <c r="D37" s="104">
        <v>30000</v>
      </c>
      <c r="E37" s="104">
        <f t="shared" si="2"/>
        <v>30000</v>
      </c>
      <c r="F37" s="104">
        <f t="shared" si="0"/>
        <v>30000</v>
      </c>
      <c r="G37" s="104"/>
      <c r="H37" s="104"/>
      <c r="I37" s="104"/>
      <c r="J37" s="108"/>
      <c r="K37" s="108"/>
    </row>
    <row r="38" spans="1:11" s="19" customFormat="1" ht="38.25">
      <c r="A38" s="107">
        <f t="shared" si="1"/>
        <v>17</v>
      </c>
      <c r="B38" s="11" t="s">
        <v>503</v>
      </c>
      <c r="C38" s="104">
        <v>1</v>
      </c>
      <c r="D38" s="104">
        <v>40000</v>
      </c>
      <c r="E38" s="104">
        <f t="shared" si="2"/>
        <v>40000</v>
      </c>
      <c r="F38" s="104">
        <f t="shared" si="0"/>
        <v>40000</v>
      </c>
      <c r="G38" s="104"/>
      <c r="H38" s="104"/>
      <c r="I38" s="104"/>
      <c r="J38" s="108"/>
      <c r="K38" s="108"/>
    </row>
    <row r="39" spans="1:11" s="19" customFormat="1" ht="12.75">
      <c r="A39" s="107">
        <f t="shared" si="1"/>
        <v>18</v>
      </c>
      <c r="B39" s="11" t="s">
        <v>505</v>
      </c>
      <c r="C39" s="104">
        <v>2</v>
      </c>
      <c r="D39" s="104">
        <f>E39/C39</f>
        <v>1187979.16</v>
      </c>
      <c r="E39" s="104">
        <v>2375958.32</v>
      </c>
      <c r="F39" s="104">
        <f>E39-G39</f>
        <v>675958.3199999998</v>
      </c>
      <c r="G39" s="104">
        <v>1700000</v>
      </c>
      <c r="H39" s="104"/>
      <c r="I39" s="104"/>
      <c r="J39" s="108"/>
      <c r="K39" s="108"/>
    </row>
    <row r="40" spans="1:11" s="19" customFormat="1" ht="25.5">
      <c r="A40" s="107">
        <f t="shared" si="1"/>
        <v>19</v>
      </c>
      <c r="B40" s="11" t="s">
        <v>506</v>
      </c>
      <c r="C40" s="104">
        <v>1</v>
      </c>
      <c r="D40" s="104">
        <v>280000</v>
      </c>
      <c r="E40" s="104">
        <f t="shared" si="2"/>
        <v>280000</v>
      </c>
      <c r="F40" s="104">
        <f t="shared" si="0"/>
        <v>280000</v>
      </c>
      <c r="G40" s="104"/>
      <c r="H40" s="104"/>
      <c r="I40" s="104"/>
      <c r="J40" s="108"/>
      <c r="K40" s="108"/>
    </row>
    <row r="41" spans="1:11" s="19" customFormat="1" ht="12.75">
      <c r="A41" s="103"/>
      <c r="B41" s="11"/>
      <c r="C41" s="104"/>
      <c r="D41" s="104"/>
      <c r="E41" s="104"/>
      <c r="F41" s="104"/>
      <c r="G41" s="104"/>
      <c r="H41" s="104"/>
      <c r="I41" s="104"/>
      <c r="J41" s="108"/>
      <c r="K41" s="108"/>
    </row>
    <row r="42" spans="1:11" s="19" customFormat="1" ht="12.75">
      <c r="A42" s="103"/>
      <c r="B42" s="11"/>
      <c r="C42" s="104"/>
      <c r="D42" s="104"/>
      <c r="E42" s="104"/>
      <c r="F42" s="104"/>
      <c r="G42" s="104"/>
      <c r="H42" s="104"/>
      <c r="I42" s="104"/>
      <c r="J42" s="108"/>
      <c r="K42" s="108"/>
    </row>
    <row r="43" spans="1:9" s="106" customFormat="1" ht="12.75">
      <c r="A43" s="521" t="s">
        <v>18</v>
      </c>
      <c r="B43" s="522"/>
      <c r="C43" s="522"/>
      <c r="D43" s="522"/>
      <c r="E43" s="109">
        <f>SUM(E22:E42)</f>
        <v>5091400</v>
      </c>
      <c r="F43" s="109">
        <f>SUM(F22:F42)</f>
        <v>3391400</v>
      </c>
      <c r="G43" s="109">
        <f>G39</f>
        <v>1700000</v>
      </c>
      <c r="H43" s="110"/>
      <c r="I43" s="110"/>
    </row>
  </sheetData>
  <sheetProtection/>
  <mergeCells count="20"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  <mergeCell ref="F19:F20"/>
    <mergeCell ref="A18:A20"/>
    <mergeCell ref="B18:B20"/>
    <mergeCell ref="A14:D14"/>
    <mergeCell ref="A43:D43"/>
    <mergeCell ref="D4:D6"/>
    <mergeCell ref="C4:C6"/>
    <mergeCell ref="B4:B6"/>
    <mergeCell ref="C18:C20"/>
    <mergeCell ref="D18: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2023-03-07T12:35:01Z</cp:lastPrinted>
  <dcterms:created xsi:type="dcterms:W3CDTF">2010-11-26T07:12:57Z</dcterms:created>
  <dcterms:modified xsi:type="dcterms:W3CDTF">2023-03-07T12:35:55Z</dcterms:modified>
  <cp:category/>
  <cp:version/>
  <cp:contentType/>
  <cp:contentStatus/>
</cp:coreProperties>
</file>